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3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pivotTables/pivotTable1.xml" ContentType="application/vnd.openxmlformats-officedocument.spreadsheetml.pivotTable+xml"/>
  <Override PartName="/xl/drawings/drawing16.xml" ContentType="application/vnd.openxmlformats-officedocument.drawing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id\OneDrive\Documents\Work\Clients &amp; prospects\GiveWell\Geomagnetic storms\"/>
    </mc:Choice>
  </mc:AlternateContent>
  <bookViews>
    <workbookView xWindow="0" yWindow="0" windowWidth="16335" windowHeight="10320" activeTab="1"/>
  </bookViews>
  <sheets>
    <sheet name="1982" sheetId="5" r:id="rId1"/>
    <sheet name="1989" sheetId="4" r:id="rId2"/>
    <sheet name="Halloween 2003" sheetId="1" r:id="rId3"/>
    <sheet name="Halloween II, 2003" sheetId="3" r:id="rId4"/>
    <sheet name="Sheet1" sheetId="6" r:id="rId5"/>
  </sheets>
  <definedNames>
    <definedName name="Lat_N">#REF!</definedName>
    <definedName name="Long_N">#REF!</definedName>
    <definedName name="Query_from_Geomagnetism_1" localSheetId="4" hidden="1">Sheet1!$A$1:$E$101</definedName>
    <definedName name="Query_from_INTERMAGNET" localSheetId="0" hidden="1">'1982'!$A$2:$C$31</definedName>
    <definedName name="Query_from_INTERMAGNET" localSheetId="1" hidden="1">'1989'!$A$2:$C$60</definedName>
    <definedName name="Query_from_INTERMAGNET" localSheetId="2" hidden="1">'Halloween 2003'!$A$2:$C$115</definedName>
    <definedName name="Query_from_INTERMAGNET" localSheetId="3" hidden="1">'Halloween II, 2003'!$A$2:$C$112</definedName>
  </definedNames>
  <calcPr calcId="162913"/>
  <pivotCaches>
    <pivotCache cacheId="1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5" i="6" l="1"/>
  <c r="H70" i="6"/>
  <c r="H45" i="6"/>
  <c r="H20" i="6"/>
  <c r="G2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F2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D11" i="4" l="1"/>
  <c r="E11" i="4" s="1"/>
  <c r="D51" i="4"/>
  <c r="E51" i="4" s="1"/>
  <c r="D46" i="4"/>
  <c r="D41" i="4"/>
  <c r="D7" i="4"/>
  <c r="E7" i="4" s="1"/>
  <c r="D47" i="4"/>
  <c r="E47" i="4" s="1"/>
  <c r="D34" i="4"/>
  <c r="E34" i="4" s="1"/>
  <c r="D4" i="4"/>
  <c r="E4" i="4" s="1"/>
  <c r="D3" i="4"/>
  <c r="E3" i="4" s="1"/>
  <c r="D50" i="4"/>
  <c r="E50" i="4" s="1"/>
  <c r="D48" i="4"/>
  <c r="D23" i="4"/>
  <c r="E23" i="4" s="1"/>
  <c r="D5" i="4"/>
  <c r="E5" i="4" s="1"/>
  <c r="D9" i="4"/>
  <c r="E9" i="4" s="1"/>
  <c r="D30" i="4"/>
  <c r="E30" i="4" s="1"/>
  <c r="D54" i="4"/>
  <c r="E54" i="4" s="1"/>
  <c r="D32" i="4"/>
  <c r="E32" i="4" s="1"/>
  <c r="D36" i="4"/>
  <c r="E36" i="4" s="1"/>
  <c r="D6" i="4"/>
  <c r="D49" i="4"/>
  <c r="D45" i="4"/>
  <c r="E45" i="4" s="1"/>
  <c r="D55" i="4"/>
  <c r="E55" i="4" s="1"/>
  <c r="D17" i="4"/>
  <c r="E17" i="4" s="1"/>
  <c r="D40" i="4"/>
  <c r="E40" i="4" s="1"/>
  <c r="D44" i="4"/>
  <c r="E44" i="4" s="1"/>
  <c r="D57" i="4"/>
  <c r="E57" i="4" s="1"/>
  <c r="D52" i="4"/>
  <c r="D58" i="4"/>
  <c r="E58" i="4" s="1"/>
  <c r="D13" i="4"/>
  <c r="E13" i="4" s="1"/>
  <c r="D31" i="4"/>
  <c r="E31" i="4" s="1"/>
  <c r="D43" i="4"/>
  <c r="E43" i="4" s="1"/>
  <c r="D10" i="4"/>
  <c r="E10" i="4" s="1"/>
  <c r="D37" i="4"/>
  <c r="E37" i="4" s="1"/>
  <c r="D16" i="4"/>
  <c r="E16" i="4" s="1"/>
  <c r="D27" i="4"/>
  <c r="D38" i="4"/>
  <c r="D56" i="4"/>
  <c r="E56" i="4" s="1"/>
  <c r="D26" i="4"/>
  <c r="E26" i="4" s="1"/>
  <c r="D29" i="4"/>
  <c r="E29" i="4" s="1"/>
  <c r="D25" i="4"/>
  <c r="E25" i="4" s="1"/>
  <c r="D60" i="4"/>
  <c r="E60" i="4" s="1"/>
  <c r="D8" i="4"/>
  <c r="E8" i="4" s="1"/>
  <c r="D59" i="4"/>
  <c r="D15" i="4"/>
  <c r="E15" i="4" s="1"/>
  <c r="D33" i="4"/>
  <c r="E33" i="4" s="1"/>
  <c r="D21" i="4"/>
  <c r="E21" i="4" s="1"/>
  <c r="D24" i="4"/>
  <c r="E24" i="4" s="1"/>
  <c r="D12" i="4"/>
  <c r="E12" i="4" s="1"/>
  <c r="D28" i="4"/>
  <c r="E28" i="4" s="1"/>
  <c r="D14" i="4"/>
  <c r="E14" i="4" s="1"/>
  <c r="D39" i="4"/>
  <c r="D20" i="4"/>
  <c r="D19" i="4"/>
  <c r="E19" i="4" s="1"/>
  <c r="D35" i="4"/>
  <c r="E35" i="4" s="1"/>
  <c r="D53" i="4"/>
  <c r="E53" i="4" s="1"/>
  <c r="D22" i="4"/>
  <c r="E22" i="4" s="1"/>
  <c r="D18" i="4"/>
  <c r="E18" i="4" s="1"/>
  <c r="D42" i="4"/>
  <c r="E42" i="4" s="1"/>
  <c r="E46" i="4"/>
  <c r="E41" i="4"/>
  <c r="E48" i="4"/>
  <c r="E6" i="4"/>
  <c r="E49" i="4"/>
  <c r="E52" i="4"/>
  <c r="E27" i="4"/>
  <c r="E38" i="4"/>
  <c r="E59" i="4"/>
  <c r="E39" i="4"/>
  <c r="E20" i="4"/>
  <c r="D25" i="3" l="1"/>
  <c r="E25" i="3" s="1"/>
  <c r="D46" i="3"/>
  <c r="E46" i="3" s="1"/>
  <c r="D60" i="3"/>
  <c r="D58" i="3"/>
  <c r="E58" i="3" s="1"/>
  <c r="D17" i="3"/>
  <c r="E17" i="3" s="1"/>
  <c r="D101" i="3"/>
  <c r="E101" i="3" s="1"/>
  <c r="D75" i="3"/>
  <c r="E75" i="3" s="1"/>
  <c r="D92" i="3"/>
  <c r="E92" i="3" s="1"/>
  <c r="D64" i="3"/>
  <c r="E64" i="3" s="1"/>
  <c r="D16" i="3"/>
  <c r="D38" i="3"/>
  <c r="D45" i="3"/>
  <c r="E45" i="3" s="1"/>
  <c r="D90" i="3"/>
  <c r="E90" i="3" s="1"/>
  <c r="D84" i="3"/>
  <c r="D4" i="3"/>
  <c r="E4" i="3" s="1"/>
  <c r="D111" i="3"/>
  <c r="E111" i="3" s="1"/>
  <c r="D28" i="3"/>
  <c r="E28" i="3" s="1"/>
  <c r="D103" i="3"/>
  <c r="E103" i="3" s="1"/>
  <c r="D91" i="3"/>
  <c r="D3" i="3"/>
  <c r="E3" i="3" s="1"/>
  <c r="D82" i="3"/>
  <c r="E82" i="3" s="1"/>
  <c r="D47" i="3"/>
  <c r="E47" i="3" s="1"/>
  <c r="D74" i="3"/>
  <c r="E74" i="3" s="1"/>
  <c r="D35" i="3"/>
  <c r="E35" i="3" s="1"/>
  <c r="D80" i="3"/>
  <c r="E80" i="3" s="1"/>
  <c r="D49" i="3"/>
  <c r="D68" i="3"/>
  <c r="D52" i="3"/>
  <c r="E52" i="3" s="1"/>
  <c r="D106" i="3"/>
  <c r="E106" i="3" s="1"/>
  <c r="D34" i="3"/>
  <c r="D61" i="3"/>
  <c r="E61" i="3" s="1"/>
  <c r="D32" i="3"/>
  <c r="E32" i="3" s="1"/>
  <c r="D97" i="3"/>
  <c r="E97" i="3" s="1"/>
  <c r="D76" i="3"/>
  <c r="E76" i="3" s="1"/>
  <c r="D95" i="3"/>
  <c r="D70" i="3"/>
  <c r="E70" i="3" s="1"/>
  <c r="D83" i="3"/>
  <c r="E83" i="3" s="1"/>
  <c r="D93" i="3"/>
  <c r="E93" i="3" s="1"/>
  <c r="D56" i="3"/>
  <c r="E56" i="3" s="1"/>
  <c r="D27" i="3"/>
  <c r="E27" i="3" s="1"/>
  <c r="D109" i="3"/>
  <c r="E109" i="3" s="1"/>
  <c r="D110" i="3"/>
  <c r="D37" i="3"/>
  <c r="D86" i="3"/>
  <c r="E86" i="3" s="1"/>
  <c r="D36" i="3"/>
  <c r="E36" i="3" s="1"/>
  <c r="D105" i="3"/>
  <c r="D44" i="3"/>
  <c r="E44" i="3" s="1"/>
  <c r="D88" i="3"/>
  <c r="E88" i="3" s="1"/>
  <c r="D26" i="3"/>
  <c r="E26" i="3" s="1"/>
  <c r="D81" i="3"/>
  <c r="E81" i="3" s="1"/>
  <c r="D8" i="3"/>
  <c r="D87" i="3"/>
  <c r="E87" i="3" s="1"/>
  <c r="D20" i="3"/>
  <c r="E20" i="3" s="1"/>
  <c r="D30" i="3"/>
  <c r="E30" i="3" s="1"/>
  <c r="D89" i="3"/>
  <c r="E89" i="3" s="1"/>
  <c r="D50" i="3"/>
  <c r="E50" i="3" s="1"/>
  <c r="D40" i="3"/>
  <c r="E40" i="3" s="1"/>
  <c r="D72" i="3"/>
  <c r="D54" i="3"/>
  <c r="D19" i="3"/>
  <c r="E19" i="3" s="1"/>
  <c r="D85" i="3"/>
  <c r="E85" i="3" s="1"/>
  <c r="D29" i="3"/>
  <c r="D100" i="3"/>
  <c r="E100" i="3" s="1"/>
  <c r="D53" i="3"/>
  <c r="E53" i="3" s="1"/>
  <c r="D96" i="3"/>
  <c r="E96" i="3" s="1"/>
  <c r="D69" i="3"/>
  <c r="E69" i="3" s="1"/>
  <c r="D12" i="3"/>
  <c r="D43" i="3"/>
  <c r="E43" i="3" s="1"/>
  <c r="D5" i="3"/>
  <c r="E5" i="3" s="1"/>
  <c r="D13" i="3"/>
  <c r="E13" i="3" s="1"/>
  <c r="D71" i="3"/>
  <c r="E71" i="3" s="1"/>
  <c r="D79" i="3"/>
  <c r="E79" i="3" s="1"/>
  <c r="D7" i="3"/>
  <c r="E7" i="3" s="1"/>
  <c r="D67" i="3"/>
  <c r="D31" i="3"/>
  <c r="D104" i="3"/>
  <c r="E104" i="3" s="1"/>
  <c r="D57" i="3"/>
  <c r="E57" i="3" s="1"/>
  <c r="D63" i="3"/>
  <c r="D33" i="3"/>
  <c r="E33" i="3" s="1"/>
  <c r="D55" i="3"/>
  <c r="E55" i="3" s="1"/>
  <c r="D62" i="3"/>
  <c r="E62" i="3" s="1"/>
  <c r="D21" i="3"/>
  <c r="E21" i="3" s="1"/>
  <c r="D15" i="3"/>
  <c r="D24" i="3"/>
  <c r="E24" i="3" s="1"/>
  <c r="D9" i="3"/>
  <c r="E9" i="3" s="1"/>
  <c r="D94" i="3"/>
  <c r="E94" i="3" s="1"/>
  <c r="D77" i="3"/>
  <c r="E77" i="3" s="1"/>
  <c r="D112" i="3"/>
  <c r="E112" i="3" s="1"/>
  <c r="D59" i="3"/>
  <c r="E59" i="3" s="1"/>
  <c r="D23" i="3"/>
  <c r="D39" i="3"/>
  <c r="D6" i="3"/>
  <c r="E6" i="3" s="1"/>
  <c r="D14" i="3"/>
  <c r="E14" i="3" s="1"/>
  <c r="D10" i="3"/>
  <c r="D108" i="3"/>
  <c r="E108" i="3" s="1"/>
  <c r="D48" i="3"/>
  <c r="E48" i="3" s="1"/>
  <c r="D102" i="3"/>
  <c r="E102" i="3" s="1"/>
  <c r="D107" i="3"/>
  <c r="E107" i="3" s="1"/>
  <c r="D42" i="3"/>
  <c r="D66" i="3"/>
  <c r="E66" i="3" s="1"/>
  <c r="D98" i="3"/>
  <c r="E98" i="3" s="1"/>
  <c r="D11" i="3"/>
  <c r="E11" i="3" s="1"/>
  <c r="D78" i="3"/>
  <c r="E78" i="3" s="1"/>
  <c r="D73" i="3"/>
  <c r="E73" i="3" s="1"/>
  <c r="D51" i="3"/>
  <c r="E51" i="3" s="1"/>
  <c r="D22" i="3"/>
  <c r="D65" i="3"/>
  <c r="D99" i="3"/>
  <c r="E99" i="3" s="1"/>
  <c r="D18" i="3"/>
  <c r="E18" i="3" s="1"/>
  <c r="D41" i="3"/>
  <c r="E60" i="3"/>
  <c r="E16" i="3"/>
  <c r="E38" i="3"/>
  <c r="E84" i="3"/>
  <c r="E91" i="3"/>
  <c r="E49" i="3"/>
  <c r="E68" i="3"/>
  <c r="E34" i="3"/>
  <c r="E95" i="3"/>
  <c r="E110" i="3"/>
  <c r="E37" i="3"/>
  <c r="E105" i="3"/>
  <c r="E8" i="3"/>
  <c r="E72" i="3"/>
  <c r="E54" i="3"/>
  <c r="E29" i="3"/>
  <c r="E12" i="3"/>
  <c r="E67" i="3"/>
  <c r="E31" i="3"/>
  <c r="E63" i="3"/>
  <c r="E15" i="3"/>
  <c r="E23" i="3"/>
  <c r="E39" i="3"/>
  <c r="E10" i="3"/>
  <c r="E42" i="3"/>
  <c r="E22" i="3"/>
  <c r="E65" i="3"/>
  <c r="E41" i="3"/>
  <c r="D15" i="1"/>
  <c r="D32" i="1"/>
  <c r="E32" i="1" s="1"/>
  <c r="D35" i="1"/>
  <c r="D69" i="1"/>
  <c r="D43" i="1"/>
  <c r="D99" i="1"/>
  <c r="E99" i="1" s="1"/>
  <c r="D104" i="1"/>
  <c r="D97" i="1"/>
  <c r="E97" i="1" s="1"/>
  <c r="D88" i="1"/>
  <c r="E88" i="1" s="1"/>
  <c r="D20" i="1"/>
  <c r="E20" i="1" s="1"/>
  <c r="D51" i="1"/>
  <c r="D17" i="1"/>
  <c r="D102" i="1"/>
  <c r="D24" i="1"/>
  <c r="E24" i="1" s="1"/>
  <c r="D44" i="1"/>
  <c r="D42" i="1"/>
  <c r="E42" i="1" s="1"/>
  <c r="D19" i="1"/>
  <c r="E19" i="1" s="1"/>
  <c r="D114" i="1"/>
  <c r="E114" i="1" s="1"/>
  <c r="D65" i="1"/>
  <c r="D21" i="1"/>
  <c r="D90" i="1"/>
  <c r="E90" i="1" s="1"/>
  <c r="D49" i="1"/>
  <c r="E49" i="1" s="1"/>
  <c r="D100" i="1"/>
  <c r="D45" i="1"/>
  <c r="E45" i="1" s="1"/>
  <c r="D75" i="1"/>
  <c r="D53" i="1"/>
  <c r="E53" i="1" s="1"/>
  <c r="D79" i="1"/>
  <c r="D56" i="1"/>
  <c r="E56" i="1" s="1"/>
  <c r="D103" i="1"/>
  <c r="E103" i="1" s="1"/>
  <c r="D8" i="1"/>
  <c r="E8" i="1" s="1"/>
  <c r="D87" i="1"/>
  <c r="D11" i="1"/>
  <c r="E11" i="1" s="1"/>
  <c r="D74" i="1"/>
  <c r="D78" i="1"/>
  <c r="E78" i="1" s="1"/>
  <c r="D91" i="1"/>
  <c r="D14" i="1"/>
  <c r="E14" i="1" s="1"/>
  <c r="D93" i="1"/>
  <c r="D115" i="1"/>
  <c r="E115" i="1" s="1"/>
  <c r="D111" i="1"/>
  <c r="D50" i="1"/>
  <c r="E50" i="1" s="1"/>
  <c r="D25" i="1"/>
  <c r="E25" i="1" s="1"/>
  <c r="D70" i="1"/>
  <c r="E70" i="1" s="1"/>
  <c r="D85" i="1"/>
  <c r="D82" i="1"/>
  <c r="E82" i="1" s="1"/>
  <c r="D67" i="1"/>
  <c r="D26" i="1"/>
  <c r="E26" i="1" s="1"/>
  <c r="D57" i="1"/>
  <c r="D84" i="1"/>
  <c r="E84" i="1" s="1"/>
  <c r="D61" i="1"/>
  <c r="E61" i="1" s="1"/>
  <c r="D72" i="1"/>
  <c r="E72" i="1" s="1"/>
  <c r="D5" i="1"/>
  <c r="D86" i="1"/>
  <c r="E86" i="1" s="1"/>
  <c r="D39" i="1"/>
  <c r="E39" i="1" s="1"/>
  <c r="D73" i="1"/>
  <c r="E73" i="1" s="1"/>
  <c r="D37" i="1"/>
  <c r="D33" i="1"/>
  <c r="E33" i="1" s="1"/>
  <c r="D31" i="1"/>
  <c r="D76" i="1"/>
  <c r="E76" i="1" s="1"/>
  <c r="D41" i="1"/>
  <c r="D7" i="1"/>
  <c r="E7" i="1" s="1"/>
  <c r="D113" i="1"/>
  <c r="E113" i="1" s="1"/>
  <c r="D4" i="1"/>
  <c r="E4" i="1" s="1"/>
  <c r="D36" i="1"/>
  <c r="D95" i="1"/>
  <c r="E95" i="1" s="1"/>
  <c r="D12" i="1"/>
  <c r="D110" i="1"/>
  <c r="E110" i="1" s="1"/>
  <c r="D58" i="1"/>
  <c r="D112" i="1"/>
  <c r="E112" i="1" s="1"/>
  <c r="D83" i="1"/>
  <c r="D48" i="1"/>
  <c r="E48" i="1" s="1"/>
  <c r="D68" i="1"/>
  <c r="D40" i="1"/>
  <c r="E40" i="1" s="1"/>
  <c r="D28" i="1"/>
  <c r="E28" i="1" s="1"/>
  <c r="D101" i="1"/>
  <c r="E101" i="1" s="1"/>
  <c r="D63" i="1"/>
  <c r="D38" i="1"/>
  <c r="E38" i="1" s="1"/>
  <c r="D66" i="1"/>
  <c r="D3" i="1"/>
  <c r="E3" i="1" s="1"/>
  <c r="D89" i="1"/>
  <c r="D62" i="1"/>
  <c r="E62" i="1" s="1"/>
  <c r="D77" i="1"/>
  <c r="E77" i="1" s="1"/>
  <c r="D30" i="1"/>
  <c r="E30" i="1" s="1"/>
  <c r="D80" i="1"/>
  <c r="D18" i="1"/>
  <c r="E18" i="1" s="1"/>
  <c r="D16" i="1"/>
  <c r="E16" i="1" s="1"/>
  <c r="D22" i="1"/>
  <c r="E22" i="1" s="1"/>
  <c r="D6" i="1"/>
  <c r="D23" i="1"/>
  <c r="E23" i="1" s="1"/>
  <c r="D105" i="1"/>
  <c r="D98" i="1"/>
  <c r="E98" i="1" s="1"/>
  <c r="D106" i="1"/>
  <c r="D10" i="1"/>
  <c r="E10" i="1" s="1"/>
  <c r="D13" i="1"/>
  <c r="E13" i="1" s="1"/>
  <c r="D46" i="1"/>
  <c r="E46" i="1" s="1"/>
  <c r="D27" i="1"/>
  <c r="D47" i="1"/>
  <c r="E47" i="1" s="1"/>
  <c r="D55" i="1"/>
  <c r="D96" i="1"/>
  <c r="E96" i="1" s="1"/>
  <c r="D9" i="1"/>
  <c r="D94" i="1"/>
  <c r="E94" i="1" s="1"/>
  <c r="D109" i="1"/>
  <c r="D64" i="1"/>
  <c r="E64" i="1" s="1"/>
  <c r="D34" i="1"/>
  <c r="D92" i="1"/>
  <c r="E92" i="1" s="1"/>
  <c r="D54" i="1"/>
  <c r="E54" i="1" s="1"/>
  <c r="D108" i="1"/>
  <c r="E108" i="1" s="1"/>
  <c r="D71" i="1"/>
  <c r="D52" i="1"/>
  <c r="E52" i="1" s="1"/>
  <c r="D81" i="1"/>
  <c r="D59" i="1"/>
  <c r="E59" i="1" s="1"/>
  <c r="D107" i="1"/>
  <c r="D60" i="1"/>
  <c r="E60" i="1" s="1"/>
  <c r="D29" i="1"/>
  <c r="E29" i="1" s="1"/>
  <c r="E15" i="1"/>
  <c r="E35" i="1"/>
  <c r="E69" i="1"/>
  <c r="E43" i="1"/>
  <c r="E104" i="1"/>
  <c r="E51" i="1"/>
  <c r="E17" i="1"/>
  <c r="E102" i="1"/>
  <c r="E44" i="1"/>
  <c r="E65" i="1"/>
  <c r="E21" i="1"/>
  <c r="E100" i="1"/>
  <c r="E75" i="1"/>
  <c r="E79" i="1"/>
  <c r="E87" i="1"/>
  <c r="E74" i="1"/>
  <c r="E91" i="1"/>
  <c r="E93" i="1"/>
  <c r="E111" i="1"/>
  <c r="E85" i="1"/>
  <c r="E67" i="1"/>
  <c r="E57" i="1"/>
  <c r="E5" i="1"/>
  <c r="E37" i="1"/>
  <c r="E31" i="1"/>
  <c r="E41" i="1"/>
  <c r="E36" i="1"/>
  <c r="E12" i="1"/>
  <c r="E58" i="1"/>
  <c r="E83" i="1"/>
  <c r="E68" i="1"/>
  <c r="E63" i="1"/>
  <c r="E66" i="1"/>
  <c r="E89" i="1"/>
  <c r="E80" i="1"/>
  <c r="E6" i="1"/>
  <c r="E105" i="1"/>
  <c r="E106" i="1"/>
  <c r="E27" i="1"/>
  <c r="E55" i="1"/>
  <c r="E9" i="1"/>
  <c r="E109" i="1"/>
  <c r="E34" i="1"/>
  <c r="E71" i="1"/>
  <c r="E81" i="1"/>
  <c r="E107" i="1"/>
  <c r="D3" i="5"/>
  <c r="E3" i="5" s="1"/>
  <c r="D4" i="5"/>
  <c r="E4" i="5" s="1"/>
  <c r="D5" i="5"/>
  <c r="D6" i="5"/>
  <c r="D7" i="5"/>
  <c r="D8" i="5"/>
  <c r="E8" i="5" s="1"/>
  <c r="D9" i="5"/>
  <c r="E9" i="5" s="1"/>
  <c r="D10" i="5"/>
  <c r="D11" i="5"/>
  <c r="E11" i="5" s="1"/>
  <c r="D12" i="5"/>
  <c r="E12" i="5" s="1"/>
  <c r="D13" i="5"/>
  <c r="E13" i="5" s="1"/>
  <c r="D14" i="5"/>
  <c r="D15" i="5"/>
  <c r="D16" i="5"/>
  <c r="E16" i="5" s="1"/>
  <c r="D17" i="5"/>
  <c r="E17" i="5" s="1"/>
  <c r="D18" i="5"/>
  <c r="D19" i="5"/>
  <c r="E19" i="5" s="1"/>
  <c r="D20" i="5"/>
  <c r="E20" i="5" s="1"/>
  <c r="D21" i="5"/>
  <c r="D22" i="5"/>
  <c r="D23" i="5"/>
  <c r="D24" i="5"/>
  <c r="E24" i="5" s="1"/>
  <c r="D25" i="5"/>
  <c r="E25" i="5" s="1"/>
  <c r="D26" i="5"/>
  <c r="D27" i="5"/>
  <c r="E27" i="5" s="1"/>
  <c r="D28" i="5"/>
  <c r="E28" i="5" s="1"/>
  <c r="D29" i="5"/>
  <c r="E29" i="5" s="1"/>
  <c r="D30" i="5"/>
  <c r="D31" i="5"/>
  <c r="E5" i="5"/>
  <c r="E6" i="5"/>
  <c r="E7" i="5"/>
  <c r="E10" i="5"/>
  <c r="E14" i="5"/>
  <c r="E15" i="5"/>
  <c r="E18" i="5"/>
  <c r="E21" i="5"/>
  <c r="E22" i="5"/>
  <c r="E23" i="5"/>
  <c r="E26" i="5"/>
  <c r="E30" i="5"/>
  <c r="E31" i="5"/>
</calcChain>
</file>

<file path=xl/connections.xml><?xml version="1.0" encoding="utf-8"?>
<connections xmlns="http://schemas.openxmlformats.org/spreadsheetml/2006/main">
  <connection id="1" name="Query from Geomagnetism" type="1" refreshedVersion="6" background="1" saveData="1">
    <dbPr connection="DSN=Geomagnetism;UID=David;Trusted_Connection=Yes;APP=Microsoft Office 2013;WSID=DAVID-THINK;DATABASE=Geomagnetism;" command="SELECT [Station ID]_x000d__x000a_      ,[Time]_x000d__x000a_      ,[Interval]_x000d__x000a_      ,[X]_x000d__x000a_      ,[Y]_x000d__x000a_      _x000d__x000a_  FROM [Geomagnetism].[dbo].[IMAGE]_x000d__x000a__x000d__x000a_  where [station id] in ('IVA','MUO','SOD','KIR') and [time] between '2003-10-29 06:10:00' and '2003-10-29 06:14:00'"/>
  </connection>
  <connection id="2" name="Query from INTERMAGNET" type="1" refreshedVersion="5" background="1" saveData="1">
    <dbPr connection="DSN=Geomagnetism;UID=David;Trusted_Connection=Yes;APP=Microsoft Office 2013;WSID=DAVID-THINK;DATABASE=Geomagnetism;" command="SELECT        t.[Station ID], t.[Max dBHdT], [Station geomagnetic coordinates].[Geomagnetic latitude] AS Latitude_x000d__x000a_FROM            (SELECT        ISNULL(_Image.[Station ID], _Spidr.[Station ID]) AS [Station ID], ISNULL(_Image.[Max dBHdT], _Spidr.[Max dBHdT]) AS [Max dBHdT]_x000d__x000a_                          FROM            (SELECT        [Station ID], MAX(dBHdt) AS [Max dBHdT]_x000d__x000a_                                                    FROM            [dBHdt 1 min IMAGE]_x000d__x000a_                                                    WHERE        (DATEPART(s, Time) = 30) AND (dBHdt IS NOT NULL) AND (Time BETWEEN '10/29/2003' AND '11/1/2003')_x000d__x000a_                                                    GROUP BY [Station ID]) AS _Image FULL OUTER JOIN_x000d__x000a_                                                        (SELECT        [Station ID], MAX(dBHdt) AS [Max dBHdT]_x000d__x000a_                                                          FROM            [dBHdt Spidr]_x000d__x000a_                                                          WHERE        (Time BETWEEN '10/29/2003' AND '11/1/2003')_x000d__x000a_                                                          GROUP BY [Station ID]) AS _Spidr ON _Image.[Station ID] = _Spidr.[Station ID]) AS t INNER JOIN_x000d__x000a_                         Stations ON t.[Station ID] = Stations.[Station ID] INNER JOIN_x000d__x000a_                         [Station geomagnetic coordinates] ON t.[Station ID] = [Station geomagnetic coordinates].[Station ID]_x000d__x000a_WHERE        ([Station geomagnetic coordinates].Year = 2003)"/>
  </connection>
  <connection id="3" name="Query from INTERMAGNET2" type="1" refreshedVersion="5" background="1" saveData="1">
    <dbPr connection="DSN=Geomagnetism;UID=David;Trusted_Connection=Yes;APP=Microsoft Office 2013;WSID=DAVID-THINK;DATABASE=Geomagnetism;" command="SELECT        t.[Station ID], t.[Max dBHdT], [Station geomagnetic coordinates].[Geomagnetic latitude] AS Latitude_x000d__x000a_FROM            (SELECT        ISNULL(_Image.[Station ID], _Spidr.[Station ID]) AS [Station ID], ISNULL(_Image.[Max dBHdT], _Spidr.[Max dBHdT]) AS [Max dBHdT]_x000d__x000a_                          FROM            (SELECT        [Station ID], MAX(dBHdt) AS [Max dBHdT]_x000d__x000a_                                                    FROM            [dBHdt 1 min IMAGE]_x000d__x000a_                                                    WHERE        (DATEPART(s, Time) = 30) AND (dBHdt IS NOT NULL) AND (Time BETWEEN '11/20/2003' AND '11/21/2003')_x000d__x000a_                                                    GROUP BY [Station ID]) AS _Image FULL OUTER JOIN_x000d__x000a_                                                        (SELECT        [Station ID], MAX(dBHdt) AS [Max dBHdT]_x000d__x000a_                                                          FROM            [dBHdt Spidr]_x000d__x000a_                                                          WHERE        (Time BETWEEN '11/20/2003' AND '11/21/2003')_x000d__x000a_                                                          GROUP BY [Station ID]) AS _Spidr ON _Image.[Station ID] = _Spidr.[Station ID]) AS t INNER JOIN_x000d__x000a_                         Stations ON t.[Station ID] = Stations.[Station ID] INNER JOIN_x000d__x000a_                         [Station geomagnetic coordinates] ON t.[Station ID] = [Station geomagnetic coordinates].[Station ID]_x000d__x000a_WHERE        ([Station geomagnetic coordinates].Year = 2003)"/>
  </connection>
  <connection id="4" name="Query from INTERMAGNET21" type="1" refreshedVersion="6" background="1" saveData="1">
    <dbPr connection="DSN=Geomagnetism;UID=David;Trusted_Connection=Yes;APP=Microsoft Office 2013;WSID=DAVID-THINK;DATABASE=Geomagnetism;" command="SELECT        t.[Station ID], t.[Max dBHdT], [Station geomagnetic coordinates].[Geomagnetic latitude] AS Latitude_x000d__x000a_FROM            (SELECT        ISNULL(_Image.[Station ID], _Spidr.[Station ID]) AS [Station ID], ISNULL(_Image.[Max dBHdT], _Spidr.[Max dBHdT]) AS [Max dBHdT]_x000d__x000a_                          FROM            (SELECT        [Station ID], MAX(dBHdt) AS [Max dBHdT]_x000d__x000a_                                                    FROM            [dBHdt 1 min IMAGE]_x000d__x000a_                                                    WHERE        (DATEPART(s, Time) = 30) AND (dBHdt IS NOT NULL) AND (Time BETWEEN '3/13/1989' AND '3/14/1989')_x000d__x000a_                                                    GROUP BY [Station ID]) AS _Image FULL OUTER JOIN_x000d__x000a_                                                        (SELECT        [Station ID], MAX(dBHdt) AS [Max dBHdT]_x000d__x000a_                                                          FROM            [dBHdt Spidr]_x000d__x000a_                                                          WHERE        (Time BETWEEN '3/13/1989' AND '3/14/1989')_x000d__x000a_                                                          GROUP BY [Station ID]) AS _Spidr ON _Image.[Station ID] = _Spidr.[Station ID]) AS t INNER JOIN_x000d__x000a_                         Stations ON t.[Station ID] = Stations.[Station ID] INNER JOIN_x000d__x000a_                         [Station geomagnetic coordinates] ON t.[Station ID] = [Station geomagnetic coordinates].[Station ID]_x000d__x000a_WHERE        ([Station geomagnetic coordinates].Year = 1989)"/>
  </connection>
  <connection id="5" name="Query from INTERMAGNET211" type="1" refreshedVersion="5" background="1" saveData="1">
    <dbPr connection="DSN=Geomagnetism;UID=David;Trusted_Connection=Yes;APP=Microsoft Office 2013;WSID=DAVID-THINK;DATABASE=Geomagnetism;" command="SELECT        t.[Station ID], t.[Max dBHdT], [Station geomagnetic coordinates].[Geomagnetic latitude] AS Latitude_x000d__x000a_FROM            (SELECT        ISNULL(_Image.[Station ID], _Spidr.[Station ID]) AS [Station ID], ISNULL(_Image.[Max dBHdT], _Spidr.[Max dBHdT]) AS [Max dBHdT]_x000d__x000a_                          FROM            (SELECT        [Station ID], MAX(dBHdt) AS [Max dBHdT]_x000d__x000a_                                                    FROM            [dBHdt 1 min IMAGE]_x000d__x000a_                                                    WHERE        (DATEPART(s, Time) = 30) AND (dBHdt IS NOT NULL) AND (Time BETWEEN '7/13/1982' AND '7/15/1982')_x000d__x000a_                                                    GROUP BY [Station ID]) AS _Image FULL OUTER JOIN_x000d__x000a_                                                        (SELECT        [Station ID], MAX(dBHdt) AS [Max dBHdT]_x000d__x000a_                                                          FROM            [dBHdt Spidr]_x000d__x000a_                                                          WHERE        (Time BETWEEN '7/13/1982' AND '7/15/1982')_x000d__x000a_                                                          GROUP BY [Station ID]) AS _Spidr ON _Image.[Station ID] = _Spidr.[Station ID]) AS t INNER JOIN_x000d__x000a_                         Stations ON t.[Station ID] = Stations.[Station ID] INNER JOIN_x000d__x000a_                         [Station geomagnetic coordinates] ON t.[Station ID] = [Station geomagnetic coordinates].[Station ID]_x000d__x000a_WHERE        ([Station geomagnetic coordinates].Year = 1982)"/>
  </connection>
</connections>
</file>

<file path=xl/sharedStrings.xml><?xml version="1.0" encoding="utf-8"?>
<sst xmlns="http://schemas.openxmlformats.org/spreadsheetml/2006/main" count="449" uniqueCount="139">
  <si>
    <t>Station ID</t>
  </si>
  <si>
    <t>Latitude</t>
  </si>
  <si>
    <t>SBA</t>
  </si>
  <si>
    <t>THL</t>
  </si>
  <si>
    <t>HRN</t>
  </si>
  <si>
    <t>RES</t>
  </si>
  <si>
    <t>BRW</t>
  </si>
  <si>
    <t>GDH</t>
  </si>
  <si>
    <t>CBB</t>
  </si>
  <si>
    <t>ABK</t>
  </si>
  <si>
    <t>SOD</t>
  </si>
  <si>
    <t>DRV</t>
  </si>
  <si>
    <t>CMO</t>
  </si>
  <si>
    <t>BLC</t>
  </si>
  <si>
    <t>IQA</t>
  </si>
  <si>
    <t>YKC</t>
  </si>
  <si>
    <t>NAQ</t>
  </si>
  <si>
    <t>NUR</t>
  </si>
  <si>
    <t>LER</t>
  </si>
  <si>
    <t>UPS</t>
  </si>
  <si>
    <t>LOV</t>
  </si>
  <si>
    <t>FCC</t>
  </si>
  <si>
    <t>SIT</t>
  </si>
  <si>
    <t>BFE</t>
  </si>
  <si>
    <t>ESK</t>
  </si>
  <si>
    <t>PBQ</t>
  </si>
  <si>
    <t>NVS</t>
  </si>
  <si>
    <t>MEA</t>
  </si>
  <si>
    <t>HLP</t>
  </si>
  <si>
    <t>MCQ</t>
  </si>
  <si>
    <t>WNG</t>
  </si>
  <si>
    <t>IRT</t>
  </si>
  <si>
    <t>NGK</t>
  </si>
  <si>
    <t>VAL</t>
  </si>
  <si>
    <t>BEL</t>
  </si>
  <si>
    <t>PST</t>
  </si>
  <si>
    <t>HAD</t>
  </si>
  <si>
    <t>DOU</t>
  </si>
  <si>
    <t>PAF</t>
  </si>
  <si>
    <t>BDV</t>
  </si>
  <si>
    <t>VIC</t>
  </si>
  <si>
    <t>NEW</t>
  </si>
  <si>
    <t>FUR</t>
  </si>
  <si>
    <t>CLF</t>
  </si>
  <si>
    <t>HRB</t>
  </si>
  <si>
    <t>NCK</t>
  </si>
  <si>
    <t>STJ</t>
  </si>
  <si>
    <t>THY</t>
  </si>
  <si>
    <t>CZT</t>
  </si>
  <si>
    <t>OTT</t>
  </si>
  <si>
    <t>SUA</t>
  </si>
  <si>
    <t>MMB</t>
  </si>
  <si>
    <t>EYR</t>
  </si>
  <si>
    <t>TRW</t>
  </si>
  <si>
    <t>AQU</t>
  </si>
  <si>
    <t>EBR</t>
  </si>
  <si>
    <t>BMT</t>
  </si>
  <si>
    <t>BOU</t>
  </si>
  <si>
    <t>SPT</t>
  </si>
  <si>
    <t>FRD</t>
  </si>
  <si>
    <t>AMS</t>
  </si>
  <si>
    <t>FRN</t>
  </si>
  <si>
    <t>KAK</t>
  </si>
  <si>
    <t>LZH</t>
  </si>
  <si>
    <t>CNB</t>
  </si>
  <si>
    <t>HER</t>
  </si>
  <si>
    <t>QSB</t>
  </si>
  <si>
    <t>TUC</t>
  </si>
  <si>
    <t>GNA</t>
  </si>
  <si>
    <t>KNY</t>
  </si>
  <si>
    <t>BSL</t>
  </si>
  <si>
    <t>DLR</t>
  </si>
  <si>
    <t>GUI</t>
  </si>
  <si>
    <t>HBK</t>
  </si>
  <si>
    <t>ASP</t>
  </si>
  <si>
    <t>GZH</t>
  </si>
  <si>
    <t>TAM</t>
  </si>
  <si>
    <t>VSS</t>
  </si>
  <si>
    <t>HON</t>
  </si>
  <si>
    <t>PHU</t>
  </si>
  <si>
    <t>CTA</t>
  </si>
  <si>
    <t>Abs latitude</t>
  </si>
  <si>
    <t>Sin latitude</t>
  </si>
  <si>
    <t>October 29-31, 2003</t>
  </si>
  <si>
    <t>11/20/2003</t>
  </si>
  <si>
    <t>AIA</t>
  </si>
  <si>
    <t>ALE</t>
  </si>
  <si>
    <t>BJN</t>
  </si>
  <si>
    <t>CBI</t>
  </si>
  <si>
    <t>CSY</t>
  </si>
  <si>
    <t>DOB</t>
  </si>
  <si>
    <t>HTY</t>
  </si>
  <si>
    <t>KIR</t>
  </si>
  <si>
    <t>LMM</t>
  </si>
  <si>
    <t>LRM</t>
  </si>
  <si>
    <t>LRV</t>
  </si>
  <si>
    <t>LVV</t>
  </si>
  <si>
    <t>MAB</t>
  </si>
  <si>
    <t>MAW</t>
  </si>
  <si>
    <t>MLT</t>
  </si>
  <si>
    <t>TRO</t>
  </si>
  <si>
    <t>LIV</t>
  </si>
  <si>
    <t>DVS</t>
  </si>
  <si>
    <t>GLN</t>
  </si>
  <si>
    <t>LNP</t>
  </si>
  <si>
    <t>MBC</t>
  </si>
  <si>
    <t>3/13/1989</t>
  </si>
  <si>
    <t>7/13-14/1982</t>
  </si>
  <si>
    <t>AND</t>
  </si>
  <si>
    <t>HAN</t>
  </si>
  <si>
    <t>HOP</t>
  </si>
  <si>
    <t>HOR</t>
  </si>
  <si>
    <t>IVA</t>
  </si>
  <si>
    <t>KEV</t>
  </si>
  <si>
    <t>KIL</t>
  </si>
  <si>
    <t>LEK</t>
  </si>
  <si>
    <t>LOZ</t>
  </si>
  <si>
    <t>LYR</t>
  </si>
  <si>
    <t>MAS</t>
  </si>
  <si>
    <t>MUO</t>
  </si>
  <si>
    <t>NAL</t>
  </si>
  <si>
    <t>OUJ</t>
  </si>
  <si>
    <t>PEL</t>
  </si>
  <si>
    <t>RVK</t>
  </si>
  <si>
    <t>SOR</t>
  </si>
  <si>
    <t>TAR</t>
  </si>
  <si>
    <t>ALT</t>
  </si>
  <si>
    <t>KAU</t>
  </si>
  <si>
    <t>Max dBHdT</t>
  </si>
  <si>
    <t>Time</t>
  </si>
  <si>
    <t>Interval</t>
  </si>
  <si>
    <t>X</t>
  </si>
  <si>
    <t>Y</t>
  </si>
  <si>
    <t>Column Labels</t>
  </si>
  <si>
    <t>Row Labels</t>
  </si>
  <si>
    <t>Column1</t>
  </si>
  <si>
    <t>Column2</t>
  </si>
  <si>
    <t>dBhdt</t>
  </si>
  <si>
    <t>Sum of dBhdt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</si>
</sst>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\ h:mm:ss;@"/>
    <numFmt numFmtId="165" formatCode="h:mm:ss;@"/>
    <numFmt numFmtId="166" formatCode="[h]:mm:ss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15" fontId="1" fillId="0" borderId="0" xfId="0" quotePrefix="1" applyNumberFormat="1" applyFont="1"/>
    <xf numFmtId="0" fontId="0" fillId="0" borderId="0" xfId="0" applyNumberFormat="1"/>
    <xf numFmtId="0" fontId="0" fillId="0" borderId="0" xfId="0" pivotButton="1"/>
    <xf numFmtId="164" fontId="0" fillId="0" borderId="0" xfId="0" applyNumberFormat="1"/>
    <xf numFmtId="165" fontId="0" fillId="0" borderId="0" xfId="0" pivotButton="1" applyNumberFormat="1"/>
    <xf numFmtId="165" fontId="0" fillId="0" borderId="0" xfId="0" applyNumberFormat="1" applyAlignment="1">
      <alignment horizontal="left"/>
    </xf>
    <xf numFmtId="166" fontId="0" fillId="0" borderId="0" xfId="0" pivotButton="1" applyNumberFormat="1"/>
  </cellXfs>
  <cellStyles count="1">
    <cellStyle name="Normal" xfId="0" builtinId="0"/>
  </cellStyles>
  <dxfs count="20">
    <dxf>
      <numFmt numFmtId="0" formatCode="General"/>
    </dxf>
    <dxf>
      <numFmt numFmtId="0" formatCode="General"/>
    </dxf>
    <dxf>
      <numFmt numFmtId="0" formatCode="General"/>
    </dxf>
    <dxf>
      <numFmt numFmtId="164" formatCode="m/d/yy\ h:mm:ss;@"/>
    </dxf>
    <dxf>
      <numFmt numFmtId="166" formatCode="[h]:mm:ss;@"/>
    </dxf>
    <dxf>
      <numFmt numFmtId="165" formatCode="h:mm:ss;@"/>
    </dxf>
    <dxf>
      <numFmt numFmtId="165" formatCode="h:mm:ss;@"/>
    </dxf>
    <dxf>
      <numFmt numFmtId="165" formatCode="h:mm:ss;@"/>
    </dxf>
    <dxf>
      <numFmt numFmtId="164" formatCode="m/d/yy\ h:mm:ss;@"/>
    </dxf>
    <dxf>
      <numFmt numFmtId="167" formatCode="[$-F400]h:mm:ss\ AM/P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350346929904202E-2"/>
          <c:y val="5.6651501185125186E-2"/>
          <c:w val="0.93134287459350595"/>
          <c:h val="0.86791760915468852"/>
        </c:manualLayout>
      </c:layout>
      <c:scatterChart>
        <c:scatterStyle val="lineMarker"/>
        <c:varyColors val="0"/>
        <c:ser>
          <c:idx val="0"/>
          <c:order val="0"/>
          <c:tx>
            <c:strRef>
              <c:f>'1982'!$C$2</c:f>
              <c:strCache>
                <c:ptCount val="1"/>
                <c:pt idx="0">
                  <c:v>Latitude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CA965B6-A9ED-45B1-ADFF-2629383F93C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C177-4A7D-9487-067718F89E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6B67C7B-A2AC-4F01-8FE8-8D6F70129E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177-4A7D-9487-067718F89E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C1B3FDF-7E35-463D-AA52-FBBD3C6B7B5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177-4A7D-9487-067718F89E3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317B6B8-E17E-4733-82CE-091DB423CC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177-4A7D-9487-067718F89E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42E196E-76CF-4319-973D-A402422BEA1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177-4A7D-9487-067718F89E3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EF08D71-E2C6-4ACE-A2D9-1E55F3C45C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177-4A7D-9487-067718F89E3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F8090B1-E89E-464E-A09E-28A59E7F826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177-4A7D-9487-067718F89E3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5317879-EFE0-4419-ACAD-FBCF34ABFF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177-4A7D-9487-067718F89E3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466FED4-7DC1-47EA-84EC-73D366BE7BA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177-4A7D-9487-067718F89E3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4E843CA-507E-4252-9413-2F1DD3CD63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177-4A7D-9487-067718F89E3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8724CF7-DBB4-45AC-A2AB-4C82FA1D758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177-4A7D-9487-067718F89E3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D3B01AA-9B85-4D5F-9EDB-FC7C0F435B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177-4A7D-9487-067718F89E3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FB0F169-368E-47A6-B9B8-9C91C798611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177-4A7D-9487-067718F89E3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17559609-7D62-465C-B62D-BA5DDF7749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177-4A7D-9487-067718F89E3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270FC91D-94AC-4AA2-8DA2-AE8DE891E7B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177-4A7D-9487-067718F89E3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E107061-AF0E-4277-8EE9-21BB723E17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177-4A7D-9487-067718F89E3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DDF7C79-FB3C-436B-A1C7-8AA120AC5B0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177-4A7D-9487-067718F89E3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88B49B0-57A6-4355-BA59-7B23421AC2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177-4A7D-9487-067718F89E3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7CE24A9C-C6C0-4799-BB0B-A8ABA1EE31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177-4A7D-9487-067718F89E3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9D206C60-5775-472E-8803-B95202A5AF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C177-4A7D-9487-067718F89E3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7715907D-B1EE-4BFB-B56F-B6E095F9F7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177-4A7D-9487-067718F89E3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673BA95F-A752-4C83-950E-2599CEAC77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177-4A7D-9487-067718F89E3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976A01D5-FB98-46D5-9792-B01BC3184D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C177-4A7D-9487-067718F89E3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589B278D-7402-4890-B61A-CA88A2AE5E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C177-4A7D-9487-067718F89E36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777C2DAB-B0A8-4B2E-8271-8A10CEA068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C177-4A7D-9487-067718F89E3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EBB22D9E-00CF-4460-B977-77FAB880FC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C177-4A7D-9487-067718F89E36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116F75B9-FDB2-4981-8B2E-89B2ACAA36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C177-4A7D-9487-067718F89E36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F63174AB-C14C-4884-93CB-73211F47CA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C177-4A7D-9487-067718F89E36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EE7E7B7-635F-4272-A985-FB3F2C6FB8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C177-4A7D-9487-067718F89E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'1982'!$B$3:$B$31</c:f>
              <c:numCache>
                <c:formatCode>0.00</c:formatCode>
                <c:ptCount val="29"/>
                <c:pt idx="0">
                  <c:v>1575.8162964000594</c:v>
                </c:pt>
                <c:pt idx="1">
                  <c:v>188.66372200293304</c:v>
                </c:pt>
                <c:pt idx="2">
                  <c:v>1470.8351369205184</c:v>
                </c:pt>
                <c:pt idx="3">
                  <c:v>526.31739473439404</c:v>
                </c:pt>
                <c:pt idx="4">
                  <c:v>180.67314453523522</c:v>
                </c:pt>
                <c:pt idx="5">
                  <c:v>1386.7977051466446</c:v>
                </c:pt>
                <c:pt idx="6">
                  <c:v>345.41134897394437</c:v>
                </c:pt>
                <c:pt idx="7">
                  <c:v>898.0539028922484</c:v>
                </c:pt>
                <c:pt idx="8">
                  <c:v>183.3303030052588</c:v>
                </c:pt>
                <c:pt idx="9">
                  <c:v>317.19394697881609</c:v>
                </c:pt>
                <c:pt idx="10">
                  <c:v>527.01518004702677</c:v>
                </c:pt>
                <c:pt idx="11">
                  <c:v>1091.8474023415542</c:v>
                </c:pt>
                <c:pt idx="12">
                  <c:v>438.04109396265551</c:v>
                </c:pt>
                <c:pt idx="13">
                  <c:v>94.999804687299232</c:v>
                </c:pt>
                <c:pt idx="14">
                  <c:v>49.978283858310654</c:v>
                </c:pt>
                <c:pt idx="15">
                  <c:v>106.00161223714949</c:v>
                </c:pt>
                <c:pt idx="16">
                  <c:v>2688.1834014813794</c:v>
                </c:pt>
                <c:pt idx="17">
                  <c:v>553.65693348859998</c:v>
                </c:pt>
                <c:pt idx="18">
                  <c:v>811.62121707111623</c:v>
                </c:pt>
                <c:pt idx="19">
                  <c:v>528.56152078069397</c:v>
                </c:pt>
                <c:pt idx="20">
                  <c:v>711.83214313488259</c:v>
                </c:pt>
                <c:pt idx="21">
                  <c:v>945.33062999143317</c:v>
                </c:pt>
                <c:pt idx="22">
                  <c:v>308.58548248418947</c:v>
                </c:pt>
                <c:pt idx="23">
                  <c:v>424.87906367577114</c:v>
                </c:pt>
                <c:pt idx="24">
                  <c:v>1997.0090134999391</c:v>
                </c:pt>
                <c:pt idx="25">
                  <c:v>565.46794780959954</c:v>
                </c:pt>
                <c:pt idx="26">
                  <c:v>285.93987020875562</c:v>
                </c:pt>
                <c:pt idx="27">
                  <c:v>660.9841147864297</c:v>
                </c:pt>
                <c:pt idx="28">
                  <c:v>478.50600832173467</c:v>
                </c:pt>
              </c:numCache>
            </c:numRef>
          </c:xVal>
          <c:yVal>
            <c:numRef>
              <c:f>'1982'!$C$3:$C$31</c:f>
              <c:numCache>
                <c:formatCode>0.00</c:formatCode>
                <c:ptCount val="29"/>
                <c:pt idx="0">
                  <c:v>65.05999755859375</c:v>
                </c:pt>
                <c:pt idx="1">
                  <c:v>-49.119998931884766</c:v>
                </c:pt>
                <c:pt idx="2">
                  <c:v>52.040000915527344</c:v>
                </c:pt>
                <c:pt idx="3">
                  <c:v>74.680000305175781</c:v>
                </c:pt>
                <c:pt idx="4">
                  <c:v>49.310001373291016</c:v>
                </c:pt>
                <c:pt idx="5">
                  <c:v>69.680000305175781</c:v>
                </c:pt>
                <c:pt idx="6">
                  <c:v>77.739997863769531</c:v>
                </c:pt>
                <c:pt idx="7">
                  <c:v>64.849998474121094</c:v>
                </c:pt>
                <c:pt idx="8">
                  <c:v>-53.189998626708984</c:v>
                </c:pt>
                <c:pt idx="9">
                  <c:v>-80.639999389648438</c:v>
                </c:pt>
                <c:pt idx="10">
                  <c:v>69.699996948242188</c:v>
                </c:pt>
                <c:pt idx="11">
                  <c:v>76.629997253417969</c:v>
                </c:pt>
                <c:pt idx="12">
                  <c:v>60.430000305175781</c:v>
                </c:pt>
                <c:pt idx="13">
                  <c:v>-36.159999847412109</c:v>
                </c:pt>
                <c:pt idx="14">
                  <c:v>-42.110000610351563</c:v>
                </c:pt>
                <c:pt idx="15">
                  <c:v>28.770000457763672</c:v>
                </c:pt>
                <c:pt idx="16">
                  <c:v>55.740001678466797</c:v>
                </c:pt>
                <c:pt idx="17">
                  <c:v>80.919998168945313</c:v>
                </c:pt>
                <c:pt idx="18">
                  <c:v>62.450000762939453</c:v>
                </c:pt>
                <c:pt idx="19">
                  <c:v>67.290000915527344</c:v>
                </c:pt>
                <c:pt idx="20">
                  <c:v>57.189998626708984</c:v>
                </c:pt>
                <c:pt idx="21">
                  <c:v>-58.419998168945313</c:v>
                </c:pt>
                <c:pt idx="22">
                  <c:v>83.959999084472656</c:v>
                </c:pt>
                <c:pt idx="23">
                  <c:v>59.819999694824219</c:v>
                </c:pt>
                <c:pt idx="24">
                  <c:v>63.590000152587891</c:v>
                </c:pt>
                <c:pt idx="25">
                  <c:v>55.299999237060547</c:v>
                </c:pt>
                <c:pt idx="26">
                  <c:v>86.120002746582031</c:v>
                </c:pt>
                <c:pt idx="27">
                  <c:v>54.060001373291016</c:v>
                </c:pt>
                <c:pt idx="28">
                  <c:v>50.060001373291016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'1982'!$A$3:$A$31</c15:f>
                <c15:dlblRangeCache>
                  <c:ptCount val="29"/>
                  <c:pt idx="0">
                    <c:v>ABK</c:v>
                  </c:pt>
                  <c:pt idx="1">
                    <c:v>AMS</c:v>
                  </c:pt>
                  <c:pt idx="2">
                    <c:v>BFE</c:v>
                  </c:pt>
                  <c:pt idx="3">
                    <c:v>BLC</c:v>
                  </c:pt>
                  <c:pt idx="4">
                    <c:v>BOU</c:v>
                  </c:pt>
                  <c:pt idx="5">
                    <c:v>BRW</c:v>
                  </c:pt>
                  <c:pt idx="6">
                    <c:v>CBB</c:v>
                  </c:pt>
                  <c:pt idx="7">
                    <c:v>CMO</c:v>
                  </c:pt>
                  <c:pt idx="8">
                    <c:v>CZT</c:v>
                  </c:pt>
                  <c:pt idx="9">
                    <c:v>DRV</c:v>
                  </c:pt>
                  <c:pt idx="10">
                    <c:v>FCC</c:v>
                  </c:pt>
                  <c:pt idx="11">
                    <c:v>GDH</c:v>
                  </c:pt>
                  <c:pt idx="12">
                    <c:v>GLN</c:v>
                  </c:pt>
                  <c:pt idx="13">
                    <c:v>HBK</c:v>
                  </c:pt>
                  <c:pt idx="14">
                    <c:v>HER</c:v>
                  </c:pt>
                  <c:pt idx="15">
                    <c:v>KAK</c:v>
                  </c:pt>
                  <c:pt idx="16">
                    <c:v>LOV</c:v>
                  </c:pt>
                  <c:pt idx="17">
                    <c:v>MBC</c:v>
                  </c:pt>
                  <c:pt idx="18">
                    <c:v>MEA</c:v>
                  </c:pt>
                  <c:pt idx="19">
                    <c:v>NAQ</c:v>
                  </c:pt>
                  <c:pt idx="20">
                    <c:v>OTT</c:v>
                  </c:pt>
                  <c:pt idx="21">
                    <c:v>PAF</c:v>
                  </c:pt>
                  <c:pt idx="22">
                    <c:v>RES</c:v>
                  </c:pt>
                  <c:pt idx="23">
                    <c:v>SIT</c:v>
                  </c:pt>
                  <c:pt idx="24">
                    <c:v>SOD</c:v>
                  </c:pt>
                  <c:pt idx="25">
                    <c:v>STJ</c:v>
                  </c:pt>
                  <c:pt idx="26">
                    <c:v>THL</c:v>
                  </c:pt>
                  <c:pt idx="27">
                    <c:v>VIC</c:v>
                  </c:pt>
                  <c:pt idx="28">
                    <c:v>WNG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C177-4A7D-9487-067718F89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68792"/>
        <c:axId val="445069184"/>
      </c:scatterChart>
      <c:valAx>
        <c:axId val="445068792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Maximum one-minute change in horizontal magnetic field (nanotesla)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69184"/>
        <c:crossesAt val="-80"/>
        <c:crossBetween val="midCat"/>
      </c:valAx>
      <c:valAx>
        <c:axId val="445069184"/>
        <c:scaling>
          <c:orientation val="minMax"/>
          <c:max val="8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68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350346929904202E-2"/>
          <c:y val="0.17309974899425781"/>
          <c:w val="0.93134287459350595"/>
          <c:h val="0.735314101021215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'Halloween II, 2003'!$D$2</c:f>
              <c:strCache>
                <c:ptCount val="1"/>
                <c:pt idx="0">
                  <c:v>Abs latitude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627B5791-3516-4A95-91F0-E455280597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BCBD-44AE-98CC-8815D23BF3A1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E7751DAC-7A5A-4001-B1A1-5D78B05AA81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BCBD-44AE-98CC-8815D23BF3A1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4FA50218-981B-4CE9-9005-FAE52D6957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BCBD-44AE-98CC-8815D23BF3A1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5E2B9C0C-D77D-4575-A3BE-F04E72AC80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CBD-44AE-98CC-8815D23BF3A1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477ED6FC-C884-468A-899A-87A22095B3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CBD-44AE-98CC-8815D23BF3A1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05AD4887-428A-4055-8681-3E36AE8065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CBD-44AE-98CC-8815D23BF3A1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12AF30B8-2744-498E-AC6A-565C49EBF4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CBD-44AE-98CC-8815D23BF3A1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C3FD266B-7A9C-4C25-A742-8680E982A4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CBD-44AE-98CC-8815D23BF3A1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17C2DAE3-84C9-41F3-AFF9-445FF03983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CBD-44AE-98CC-8815D23BF3A1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72FD0850-E061-47B7-9656-A87D32B632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CBD-44AE-98CC-8815D23BF3A1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3B1B8FD0-46BE-42D2-B100-1B135A80AE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CBD-44AE-98CC-8815D23BF3A1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EA3DA37A-FA40-454D-B4C0-D3F99C545DB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CBD-44AE-98CC-8815D23BF3A1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21E91E6D-F107-4935-ACC8-46BC94AB94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CBD-44AE-98CC-8815D23BF3A1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EFD7152E-58CE-4FAA-ABB9-3D678E10EAE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CBD-44AE-98CC-8815D23BF3A1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1B5BEDDB-15A1-4360-B2E7-F1222D78E7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BCBD-44AE-98CC-8815D23BF3A1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C666FB3F-6209-4084-9435-C16E47810B1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BCBD-44AE-98CC-8815D23BF3A1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D6F97306-01A4-430E-9F9B-B77EC2A7C3A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BCBD-44AE-98CC-8815D23BF3A1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833DC87E-4A0A-45DE-AFAE-7F3DFAD1CD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BCBD-44AE-98CC-8815D23BF3A1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2ACB0CC3-4825-40CA-81EF-EF5FC6B6FB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BCBD-44AE-98CC-8815D23BF3A1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CDA4E221-3E4E-4308-97D1-760552DEA8A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CBD-44AE-98CC-8815D23BF3A1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F3D4BB40-E287-44AA-86E7-00B5F0632D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BCBD-44AE-98CC-8815D23BF3A1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38E7C81A-84FD-4904-B8E2-F35830414AF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BCBD-44AE-98CC-8815D23BF3A1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EEACFB3F-0B4E-4E60-BC33-8BDB31DC66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BCBD-44AE-98CC-8815D23BF3A1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474A59F7-2931-4757-9232-F8AFE2B2606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BCBD-44AE-98CC-8815D23BF3A1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9BC411E5-C604-4B8D-8991-39FF06EF43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BCBD-44AE-98CC-8815D23BF3A1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0C2EDA70-D7ED-439F-AD53-7F49DADAF55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BCBD-44AE-98CC-8815D23BF3A1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7DED49D7-0AD5-4F7E-A96F-04E468FE444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BCBD-44AE-98CC-8815D23BF3A1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9BE2A27E-5A2C-4FFB-AB6A-BCCA35B8F8A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BCBD-44AE-98CC-8815D23BF3A1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479D865C-E1F5-4C3C-BEEA-9B2F99D604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BCBD-44AE-98CC-8815D23BF3A1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fld id="{2EB2F442-DA40-4B14-B7B1-4CFE1907ED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BCBD-44AE-98CC-8815D23BF3A1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fld id="{8EDC33A7-5C5C-4622-87DF-C3580A6F80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BCBD-44AE-98CC-8815D23BF3A1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fld id="{B3A904EB-7B16-424D-9C2E-9B818C358B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BCBD-44AE-98CC-8815D23BF3A1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fld id="{E438222A-3D86-4868-AB1D-A0D42054269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BCBD-44AE-98CC-8815D23BF3A1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fld id="{EB0F10C0-AD6E-474D-ABDA-616E9DA2A0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BCBD-44AE-98CC-8815D23BF3A1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fld id="{80C46B1B-CFE6-4763-BA4D-C0191A5B82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BCBD-44AE-98CC-8815D23BF3A1}"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fld id="{7AABE811-D48C-49DE-B8F4-269C082AAE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BCBD-44AE-98CC-8815D23BF3A1}"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fld id="{DF704A0E-096C-4A80-B6AB-00BCAC4C5B9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BCBD-44AE-98CC-8815D23BF3A1}"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fld id="{0AF83207-4E7F-4761-9734-016F56DDD2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BCBD-44AE-98CC-8815D23BF3A1}"/>
                </c:ext>
              </c:extLst>
            </c:dLbl>
            <c:dLbl>
              <c:idx val="38"/>
              <c:layout/>
              <c:tx>
                <c:rich>
                  <a:bodyPr/>
                  <a:lstStyle/>
                  <a:p>
                    <a:fld id="{2431E9BE-FC65-4365-A7FB-10F342311E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BCBD-44AE-98CC-8815D23BF3A1}"/>
                </c:ext>
              </c:extLst>
            </c:dLbl>
            <c:dLbl>
              <c:idx val="39"/>
              <c:layout/>
              <c:tx>
                <c:rich>
                  <a:bodyPr/>
                  <a:lstStyle/>
                  <a:p>
                    <a:fld id="{F0217609-7B5F-4E0A-88F8-397028112C5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BCBD-44AE-98CC-8815D23BF3A1}"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fld id="{EBA885D1-8223-433E-B728-6C371E02E1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BCBD-44AE-98CC-8815D23BF3A1}"/>
                </c:ext>
              </c:extLst>
            </c:dLbl>
            <c:dLbl>
              <c:idx val="41"/>
              <c:layout/>
              <c:tx>
                <c:rich>
                  <a:bodyPr/>
                  <a:lstStyle/>
                  <a:p>
                    <a:fld id="{8B5E7EB7-B524-4BD4-82FF-0EE34A90DC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BCBD-44AE-98CC-8815D23BF3A1}"/>
                </c:ext>
              </c:extLst>
            </c:dLbl>
            <c:dLbl>
              <c:idx val="42"/>
              <c:layout/>
              <c:tx>
                <c:rich>
                  <a:bodyPr/>
                  <a:lstStyle/>
                  <a:p>
                    <a:fld id="{D387E276-572B-4F5F-893D-649101C4D3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BCBD-44AE-98CC-8815D23BF3A1}"/>
                </c:ext>
              </c:extLst>
            </c:dLbl>
            <c:dLbl>
              <c:idx val="43"/>
              <c:layout/>
              <c:tx>
                <c:rich>
                  <a:bodyPr/>
                  <a:lstStyle/>
                  <a:p>
                    <a:fld id="{3A43AC27-6AE9-4CD9-A075-A4964DDD82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BCBD-44AE-98CC-8815D23BF3A1}"/>
                </c:ext>
              </c:extLst>
            </c:dLbl>
            <c:dLbl>
              <c:idx val="44"/>
              <c:layout/>
              <c:tx>
                <c:rich>
                  <a:bodyPr/>
                  <a:lstStyle/>
                  <a:p>
                    <a:fld id="{C20B508E-A1AF-4BE3-8D75-7940B878ED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BCBD-44AE-98CC-8815D23BF3A1}"/>
                </c:ext>
              </c:extLst>
            </c:dLbl>
            <c:dLbl>
              <c:idx val="45"/>
              <c:layout/>
              <c:tx>
                <c:rich>
                  <a:bodyPr/>
                  <a:lstStyle/>
                  <a:p>
                    <a:fld id="{BB67E006-25A6-4ED2-91B3-5D006B9B1C6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BCBD-44AE-98CC-8815D23BF3A1}"/>
                </c:ext>
              </c:extLst>
            </c:dLbl>
            <c:dLbl>
              <c:idx val="46"/>
              <c:layout/>
              <c:tx>
                <c:rich>
                  <a:bodyPr/>
                  <a:lstStyle/>
                  <a:p>
                    <a:fld id="{1E81D861-079C-4383-9111-27040BB213A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BCBD-44AE-98CC-8815D23BF3A1}"/>
                </c:ext>
              </c:extLst>
            </c:dLbl>
            <c:dLbl>
              <c:idx val="47"/>
              <c:layout/>
              <c:tx>
                <c:rich>
                  <a:bodyPr/>
                  <a:lstStyle/>
                  <a:p>
                    <a:fld id="{36FC5CFA-E940-475F-9F97-E0BA54C7F5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BCBD-44AE-98CC-8815D23BF3A1}"/>
                </c:ext>
              </c:extLst>
            </c:dLbl>
            <c:dLbl>
              <c:idx val="48"/>
              <c:layout/>
              <c:tx>
                <c:rich>
                  <a:bodyPr/>
                  <a:lstStyle/>
                  <a:p>
                    <a:fld id="{DC9CA039-C027-4B4A-B333-F3ED18C96C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BCBD-44AE-98CC-8815D23BF3A1}"/>
                </c:ext>
              </c:extLst>
            </c:dLbl>
            <c:dLbl>
              <c:idx val="49"/>
              <c:layout/>
              <c:tx>
                <c:rich>
                  <a:bodyPr/>
                  <a:lstStyle/>
                  <a:p>
                    <a:fld id="{AB23F079-3A2C-44E4-8B72-3D562367789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BCBD-44AE-98CC-8815D23BF3A1}"/>
                </c:ext>
              </c:extLst>
            </c:dLbl>
            <c:dLbl>
              <c:idx val="50"/>
              <c:layout/>
              <c:tx>
                <c:rich>
                  <a:bodyPr/>
                  <a:lstStyle/>
                  <a:p>
                    <a:fld id="{DEBC5C1D-C146-4788-83AF-45350A04D6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BCBD-44AE-98CC-8815D23BF3A1}"/>
                </c:ext>
              </c:extLst>
            </c:dLbl>
            <c:dLbl>
              <c:idx val="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3-BCBD-44AE-98CC-8815D23BF3A1}"/>
                </c:ext>
              </c:extLst>
            </c:dLbl>
            <c:dLbl>
              <c:idx val="52"/>
              <c:layout/>
              <c:tx>
                <c:rich>
                  <a:bodyPr/>
                  <a:lstStyle/>
                  <a:p>
                    <a:fld id="{E1A55A7A-4BA3-4025-968F-5BDC5C1D98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BCBD-44AE-98CC-8815D23BF3A1}"/>
                </c:ext>
              </c:extLst>
            </c:dLbl>
            <c:dLbl>
              <c:idx val="53"/>
              <c:layout/>
              <c:tx>
                <c:rich>
                  <a:bodyPr/>
                  <a:lstStyle/>
                  <a:p>
                    <a:fld id="{6078F31E-FC7C-4607-A8B6-B4EB178493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BCBD-44AE-98CC-8815D23BF3A1}"/>
                </c:ext>
              </c:extLst>
            </c:dLbl>
            <c:dLbl>
              <c:idx val="54"/>
              <c:layout/>
              <c:tx>
                <c:rich>
                  <a:bodyPr/>
                  <a:lstStyle/>
                  <a:p>
                    <a:fld id="{7321577A-03C1-421B-BCC8-EEF69C7E88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BCBD-44AE-98CC-8815D23BF3A1}"/>
                </c:ext>
              </c:extLst>
            </c:dLbl>
            <c:dLbl>
              <c:idx val="55"/>
              <c:layout/>
              <c:tx>
                <c:rich>
                  <a:bodyPr/>
                  <a:lstStyle/>
                  <a:p>
                    <a:fld id="{CBFC8BA7-DE7E-40EC-A921-2C9930A5E6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BCBD-44AE-98CC-8815D23BF3A1}"/>
                </c:ext>
              </c:extLst>
            </c:dLbl>
            <c:dLbl>
              <c:idx val="56"/>
              <c:layout/>
              <c:tx>
                <c:rich>
                  <a:bodyPr/>
                  <a:lstStyle/>
                  <a:p>
                    <a:fld id="{49AD2698-59DD-4CD6-9F9C-AC7C1FF79C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BCBD-44AE-98CC-8815D23BF3A1}"/>
                </c:ext>
              </c:extLst>
            </c:dLbl>
            <c:dLbl>
              <c:idx val="57"/>
              <c:layout/>
              <c:tx>
                <c:rich>
                  <a:bodyPr/>
                  <a:lstStyle/>
                  <a:p>
                    <a:fld id="{D0453191-E9C3-46EC-9708-0A901C3F73B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BCBD-44AE-98CC-8815D23BF3A1}"/>
                </c:ext>
              </c:extLst>
            </c:dLbl>
            <c:dLbl>
              <c:idx val="58"/>
              <c:layout/>
              <c:tx>
                <c:rich>
                  <a:bodyPr/>
                  <a:lstStyle/>
                  <a:p>
                    <a:fld id="{4EBFB376-3577-4B93-B78D-A84AC2A1D7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BCBD-44AE-98CC-8815D23BF3A1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fld id="{E4E6185E-A0CD-4CBC-80B1-1799B4ACC56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BCBD-44AE-98CC-8815D23BF3A1}"/>
                </c:ext>
              </c:extLst>
            </c:dLbl>
            <c:dLbl>
              <c:idx val="60"/>
              <c:layout/>
              <c:tx>
                <c:rich>
                  <a:bodyPr/>
                  <a:lstStyle/>
                  <a:p>
                    <a:fld id="{6ED307CD-B111-4ADF-9980-CE78043F6C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BCBD-44AE-98CC-8815D23BF3A1}"/>
                </c:ext>
              </c:extLst>
            </c:dLbl>
            <c:dLbl>
              <c:idx val="61"/>
              <c:layout/>
              <c:tx>
                <c:rich>
                  <a:bodyPr/>
                  <a:lstStyle/>
                  <a:p>
                    <a:fld id="{DC847913-EB51-4AB2-B43C-872341B00C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BCBD-44AE-98CC-8815D23BF3A1}"/>
                </c:ext>
              </c:extLst>
            </c:dLbl>
            <c:dLbl>
              <c:idx val="62"/>
              <c:layout/>
              <c:tx>
                <c:rich>
                  <a:bodyPr/>
                  <a:lstStyle/>
                  <a:p>
                    <a:fld id="{2E2868A5-7CE7-4982-B5E7-5CD05457BE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BCBD-44AE-98CC-8815D23BF3A1}"/>
                </c:ext>
              </c:extLst>
            </c:dLbl>
            <c:dLbl>
              <c:idx val="63"/>
              <c:layout/>
              <c:tx>
                <c:rich>
                  <a:bodyPr/>
                  <a:lstStyle/>
                  <a:p>
                    <a:fld id="{C58923B8-B83C-4DB9-B12E-316B28865D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BCBD-44AE-98CC-8815D23BF3A1}"/>
                </c:ext>
              </c:extLst>
            </c:dLbl>
            <c:dLbl>
              <c:idx val="64"/>
              <c:layout/>
              <c:tx>
                <c:rich>
                  <a:bodyPr/>
                  <a:lstStyle/>
                  <a:p>
                    <a:fld id="{B0252535-0A1E-4C89-9815-264FE73AE4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BCBD-44AE-98CC-8815D23BF3A1}"/>
                </c:ext>
              </c:extLst>
            </c:dLbl>
            <c:dLbl>
              <c:idx val="65"/>
              <c:layout/>
              <c:tx>
                <c:rich>
                  <a:bodyPr/>
                  <a:lstStyle/>
                  <a:p>
                    <a:fld id="{00651C42-AEF4-4DED-904E-172E2ADB35D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BCBD-44AE-98CC-8815D23BF3A1}"/>
                </c:ext>
              </c:extLst>
            </c:dLbl>
            <c:dLbl>
              <c:idx val="66"/>
              <c:layout/>
              <c:tx>
                <c:rich>
                  <a:bodyPr/>
                  <a:lstStyle/>
                  <a:p>
                    <a:fld id="{97349BF3-E8CA-46F4-A8CE-428735DC3E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BCBD-44AE-98CC-8815D23BF3A1}"/>
                </c:ext>
              </c:extLst>
            </c:dLbl>
            <c:dLbl>
              <c:idx val="67"/>
              <c:layout/>
              <c:tx>
                <c:rich>
                  <a:bodyPr/>
                  <a:lstStyle/>
                  <a:p>
                    <a:fld id="{31D4CB0C-7BC7-4892-8BBF-5623EAC4C8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BCBD-44AE-98CC-8815D23BF3A1}"/>
                </c:ext>
              </c:extLst>
            </c:dLbl>
            <c:dLbl>
              <c:idx val="68"/>
              <c:layout/>
              <c:tx>
                <c:rich>
                  <a:bodyPr/>
                  <a:lstStyle/>
                  <a:p>
                    <a:fld id="{40FD1522-F49D-4F16-880D-2FFC9BA0EC8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BCBD-44AE-98CC-8815D23BF3A1}"/>
                </c:ext>
              </c:extLst>
            </c:dLbl>
            <c:dLbl>
              <c:idx val="69"/>
              <c:layout/>
              <c:tx>
                <c:rich>
                  <a:bodyPr/>
                  <a:lstStyle/>
                  <a:p>
                    <a:fld id="{ABBC25B2-86F2-480A-8D9B-CA605CE758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BCBD-44AE-98CC-8815D23BF3A1}"/>
                </c:ext>
              </c:extLst>
            </c:dLbl>
            <c:dLbl>
              <c:idx val="70"/>
              <c:layout/>
              <c:tx>
                <c:rich>
                  <a:bodyPr/>
                  <a:lstStyle/>
                  <a:p>
                    <a:fld id="{19AA69CC-FC71-475F-B1B5-9809DB6E80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BCBD-44AE-98CC-8815D23BF3A1}"/>
                </c:ext>
              </c:extLst>
            </c:dLbl>
            <c:dLbl>
              <c:idx val="71"/>
              <c:layout/>
              <c:tx>
                <c:rich>
                  <a:bodyPr/>
                  <a:lstStyle/>
                  <a:p>
                    <a:fld id="{03A77670-3B8D-406C-AA6F-B45335E66F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BCBD-44AE-98CC-8815D23BF3A1}"/>
                </c:ext>
              </c:extLst>
            </c:dLbl>
            <c:dLbl>
              <c:idx val="72"/>
              <c:layout/>
              <c:tx>
                <c:rich>
                  <a:bodyPr/>
                  <a:lstStyle/>
                  <a:p>
                    <a:fld id="{644031D3-25F4-4B69-8585-48FF81DC391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BCBD-44AE-98CC-8815D23BF3A1}"/>
                </c:ext>
              </c:extLst>
            </c:dLbl>
            <c:dLbl>
              <c:idx val="73"/>
              <c:layout/>
              <c:tx>
                <c:rich>
                  <a:bodyPr/>
                  <a:lstStyle/>
                  <a:p>
                    <a:fld id="{0C596F06-8481-481F-B153-54FC842DB0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BCBD-44AE-98CC-8815D23BF3A1}"/>
                </c:ext>
              </c:extLst>
            </c:dLbl>
            <c:dLbl>
              <c:idx val="74"/>
              <c:layout/>
              <c:tx>
                <c:rich>
                  <a:bodyPr/>
                  <a:lstStyle/>
                  <a:p>
                    <a:fld id="{7F44759A-1B01-4E3F-A559-1279E3ABB86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BCBD-44AE-98CC-8815D23BF3A1}"/>
                </c:ext>
              </c:extLst>
            </c:dLbl>
            <c:dLbl>
              <c:idx val="75"/>
              <c:layout/>
              <c:tx>
                <c:rich>
                  <a:bodyPr/>
                  <a:lstStyle/>
                  <a:p>
                    <a:fld id="{C4520185-3595-4053-BD92-7CDE5A3CC7C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BCBD-44AE-98CC-8815D23BF3A1}"/>
                </c:ext>
              </c:extLst>
            </c:dLbl>
            <c:dLbl>
              <c:idx val="76"/>
              <c:layout/>
              <c:tx>
                <c:rich>
                  <a:bodyPr/>
                  <a:lstStyle/>
                  <a:p>
                    <a:fld id="{4C6F6199-4F24-488D-9976-F08A797A04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BCBD-44AE-98CC-8815D23BF3A1}"/>
                </c:ext>
              </c:extLst>
            </c:dLbl>
            <c:dLbl>
              <c:idx val="77"/>
              <c:layout/>
              <c:tx>
                <c:rich>
                  <a:bodyPr/>
                  <a:lstStyle/>
                  <a:p>
                    <a:fld id="{2632F6FD-DE91-4101-A702-86CA8EB92A9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BCBD-44AE-98CC-8815D23BF3A1}"/>
                </c:ext>
              </c:extLst>
            </c:dLbl>
            <c:dLbl>
              <c:idx val="78"/>
              <c:layout/>
              <c:tx>
                <c:rich>
                  <a:bodyPr/>
                  <a:lstStyle/>
                  <a:p>
                    <a:fld id="{81F78444-6FCA-4717-BD47-83B76EEAE70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BCBD-44AE-98CC-8815D23BF3A1}"/>
                </c:ext>
              </c:extLst>
            </c:dLbl>
            <c:dLbl>
              <c:idx val="79"/>
              <c:layout/>
              <c:tx>
                <c:rich>
                  <a:bodyPr/>
                  <a:lstStyle/>
                  <a:p>
                    <a:fld id="{46E486AB-599D-4CB2-B5E4-65AF993A95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BCBD-44AE-98CC-8815D23BF3A1}"/>
                </c:ext>
              </c:extLst>
            </c:dLbl>
            <c:dLbl>
              <c:idx val="80"/>
              <c:layout/>
              <c:tx>
                <c:rich>
                  <a:bodyPr/>
                  <a:lstStyle/>
                  <a:p>
                    <a:fld id="{D969ED54-7B0C-47E3-BCC6-C3FB43A62BC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BCBD-44AE-98CC-8815D23BF3A1}"/>
                </c:ext>
              </c:extLst>
            </c:dLbl>
            <c:dLbl>
              <c:idx val="81"/>
              <c:layout/>
              <c:tx>
                <c:rich>
                  <a:bodyPr/>
                  <a:lstStyle/>
                  <a:p>
                    <a:fld id="{6E4734FF-7968-4DE5-8CC0-99F1B1C930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BCBD-44AE-98CC-8815D23BF3A1}"/>
                </c:ext>
              </c:extLst>
            </c:dLbl>
            <c:dLbl>
              <c:idx val="82"/>
              <c:layout/>
              <c:tx>
                <c:rich>
                  <a:bodyPr/>
                  <a:lstStyle/>
                  <a:p>
                    <a:fld id="{E9E68581-38A5-406F-91D4-0DB4F108F6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BCBD-44AE-98CC-8815D23BF3A1}"/>
                </c:ext>
              </c:extLst>
            </c:dLbl>
            <c:dLbl>
              <c:idx val="83"/>
              <c:layout/>
              <c:tx>
                <c:rich>
                  <a:bodyPr/>
                  <a:lstStyle/>
                  <a:p>
                    <a:fld id="{F26015F2-A095-4D19-B459-2D3888D793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BCBD-44AE-98CC-8815D23BF3A1}"/>
                </c:ext>
              </c:extLst>
            </c:dLbl>
            <c:dLbl>
              <c:idx val="84"/>
              <c:layout/>
              <c:tx>
                <c:rich>
                  <a:bodyPr/>
                  <a:lstStyle/>
                  <a:p>
                    <a:fld id="{9CBBE083-6116-4D10-83AE-B7B80AFBC2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BCBD-44AE-98CC-8815D23BF3A1}"/>
                </c:ext>
              </c:extLst>
            </c:dLbl>
            <c:dLbl>
              <c:idx val="85"/>
              <c:layout/>
              <c:tx>
                <c:rich>
                  <a:bodyPr/>
                  <a:lstStyle/>
                  <a:p>
                    <a:fld id="{105CB9F3-A2EE-41EC-A974-A05F5DE7D1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BCBD-44AE-98CC-8815D23BF3A1}"/>
                </c:ext>
              </c:extLst>
            </c:dLbl>
            <c:dLbl>
              <c:idx val="86"/>
              <c:layout/>
              <c:tx>
                <c:rich>
                  <a:bodyPr/>
                  <a:lstStyle/>
                  <a:p>
                    <a:fld id="{2D39C4FD-29EF-4392-AFD3-E7262C90FB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BCBD-44AE-98CC-8815D23BF3A1}"/>
                </c:ext>
              </c:extLst>
            </c:dLbl>
            <c:dLbl>
              <c:idx val="87"/>
              <c:layout/>
              <c:tx>
                <c:rich>
                  <a:bodyPr/>
                  <a:lstStyle/>
                  <a:p>
                    <a:fld id="{82A853D9-DCD1-4EBC-BEF4-266E839B5F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BCBD-44AE-98CC-8815D23BF3A1}"/>
                </c:ext>
              </c:extLst>
            </c:dLbl>
            <c:dLbl>
              <c:idx val="88"/>
              <c:layout/>
              <c:tx>
                <c:rich>
                  <a:bodyPr/>
                  <a:lstStyle/>
                  <a:p>
                    <a:fld id="{4308973E-B672-42A8-B2EB-B49FE739348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BCBD-44AE-98CC-8815D23BF3A1}"/>
                </c:ext>
              </c:extLst>
            </c:dLbl>
            <c:dLbl>
              <c:idx val="89"/>
              <c:layout/>
              <c:tx>
                <c:rich>
                  <a:bodyPr/>
                  <a:lstStyle/>
                  <a:p>
                    <a:fld id="{15333378-4A15-4B85-941C-C8570EEAEC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BCBD-44AE-98CC-8815D23BF3A1}"/>
                </c:ext>
              </c:extLst>
            </c:dLbl>
            <c:dLbl>
              <c:idx val="90"/>
              <c:layout/>
              <c:tx>
                <c:rich>
                  <a:bodyPr/>
                  <a:lstStyle/>
                  <a:p>
                    <a:fld id="{FD072AFA-0B80-4805-A704-7D26950ADB5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BCBD-44AE-98CC-8815D23BF3A1}"/>
                </c:ext>
              </c:extLst>
            </c:dLbl>
            <c:dLbl>
              <c:idx val="91"/>
              <c:layout/>
              <c:tx>
                <c:rich>
                  <a:bodyPr/>
                  <a:lstStyle/>
                  <a:p>
                    <a:fld id="{98021462-BC19-41C3-B3EC-63E39C5A60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BCBD-44AE-98CC-8815D23BF3A1}"/>
                </c:ext>
              </c:extLst>
            </c:dLbl>
            <c:dLbl>
              <c:idx val="92"/>
              <c:layout/>
              <c:tx>
                <c:rich>
                  <a:bodyPr/>
                  <a:lstStyle/>
                  <a:p>
                    <a:fld id="{E4DA4D7A-40E2-4C3F-96B4-7F04F1EBB7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BCBD-44AE-98CC-8815D23BF3A1}"/>
                </c:ext>
              </c:extLst>
            </c:dLbl>
            <c:dLbl>
              <c:idx val="93"/>
              <c:layout/>
              <c:tx>
                <c:rich>
                  <a:bodyPr/>
                  <a:lstStyle/>
                  <a:p>
                    <a:fld id="{6D950470-611A-4504-B529-8CC585B95DB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BCBD-44AE-98CC-8815D23BF3A1}"/>
                </c:ext>
              </c:extLst>
            </c:dLbl>
            <c:dLbl>
              <c:idx val="94"/>
              <c:layout/>
              <c:tx>
                <c:rich>
                  <a:bodyPr/>
                  <a:lstStyle/>
                  <a:p>
                    <a:fld id="{C1781CF4-6102-42AE-B2A7-2C2414A9AB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BCBD-44AE-98CC-8815D23BF3A1}"/>
                </c:ext>
              </c:extLst>
            </c:dLbl>
            <c:dLbl>
              <c:idx val="95"/>
              <c:layout/>
              <c:tx>
                <c:rich>
                  <a:bodyPr/>
                  <a:lstStyle/>
                  <a:p>
                    <a:fld id="{F19354E2-9288-4E1B-A5CD-BA84E34CE96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BCBD-44AE-98CC-8815D23BF3A1}"/>
                </c:ext>
              </c:extLst>
            </c:dLbl>
            <c:dLbl>
              <c:idx val="9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60-BCBD-44AE-98CC-8815D23BF3A1}"/>
                </c:ext>
              </c:extLst>
            </c:dLbl>
            <c:dLbl>
              <c:idx val="97"/>
              <c:layout/>
              <c:tx>
                <c:rich>
                  <a:bodyPr/>
                  <a:lstStyle/>
                  <a:p>
                    <a:fld id="{855E9824-E4D8-419B-A2D3-0AD9452422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BCBD-44AE-98CC-8815D23BF3A1}"/>
                </c:ext>
              </c:extLst>
            </c:dLbl>
            <c:dLbl>
              <c:idx val="98"/>
              <c:layout/>
              <c:tx>
                <c:rich>
                  <a:bodyPr/>
                  <a:lstStyle/>
                  <a:p>
                    <a:fld id="{C8CDC3BD-FB4A-4A85-A925-48308D08E4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BCBD-44AE-98CC-8815D23BF3A1}"/>
                </c:ext>
              </c:extLst>
            </c:dLbl>
            <c:dLbl>
              <c:idx val="99"/>
              <c:layout/>
              <c:tx>
                <c:rich>
                  <a:bodyPr/>
                  <a:lstStyle/>
                  <a:p>
                    <a:fld id="{CA058C65-6F01-42F3-A35F-516E1A17065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BCBD-44AE-98CC-8815D23BF3A1}"/>
                </c:ext>
              </c:extLst>
            </c:dLbl>
            <c:dLbl>
              <c:idx val="100"/>
              <c:layout/>
              <c:tx>
                <c:rich>
                  <a:bodyPr/>
                  <a:lstStyle/>
                  <a:p>
                    <a:fld id="{CE7B2EB6-1943-4F0E-8732-67DBAD16E1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BCBD-44AE-98CC-8815D23BF3A1}"/>
                </c:ext>
              </c:extLst>
            </c:dLbl>
            <c:dLbl>
              <c:idx val="101"/>
              <c:layout/>
              <c:tx>
                <c:rich>
                  <a:bodyPr/>
                  <a:lstStyle/>
                  <a:p>
                    <a:fld id="{9C5F73E0-8AF5-4834-9E9F-2976560559E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BCBD-44AE-98CC-8815D23BF3A1}"/>
                </c:ext>
              </c:extLst>
            </c:dLbl>
            <c:dLbl>
              <c:idx val="102"/>
              <c:layout/>
              <c:tx>
                <c:rich>
                  <a:bodyPr/>
                  <a:lstStyle/>
                  <a:p>
                    <a:fld id="{CE640C52-4B11-4C2F-8BBE-3A54D9EC82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BCBD-44AE-98CC-8815D23BF3A1}"/>
                </c:ext>
              </c:extLst>
            </c:dLbl>
            <c:dLbl>
              <c:idx val="103"/>
              <c:layout/>
              <c:tx>
                <c:rich>
                  <a:bodyPr/>
                  <a:lstStyle/>
                  <a:p>
                    <a:fld id="{A21DA32E-05BE-4054-9CBD-4B96D4581B3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BCBD-44AE-98CC-8815D23BF3A1}"/>
                </c:ext>
              </c:extLst>
            </c:dLbl>
            <c:dLbl>
              <c:idx val="104"/>
              <c:layout/>
              <c:tx>
                <c:rich>
                  <a:bodyPr/>
                  <a:lstStyle/>
                  <a:p>
                    <a:fld id="{A13BBB7E-A498-413D-AA5E-3E70E9FB408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BCBD-44AE-98CC-8815D23BF3A1}"/>
                </c:ext>
              </c:extLst>
            </c:dLbl>
            <c:dLbl>
              <c:idx val="105"/>
              <c:layout/>
              <c:tx>
                <c:rich>
                  <a:bodyPr/>
                  <a:lstStyle/>
                  <a:p>
                    <a:fld id="{4F2FD4A0-B524-4B28-8ACA-FF070E2F56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BCBD-44AE-98CC-8815D23BF3A1}"/>
                </c:ext>
              </c:extLst>
            </c:dLbl>
            <c:dLbl>
              <c:idx val="106"/>
              <c:layout/>
              <c:tx>
                <c:rich>
                  <a:bodyPr/>
                  <a:lstStyle/>
                  <a:p>
                    <a:fld id="{FA90D375-CD9B-4105-8E3D-D80D7E2F43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BCBD-44AE-98CC-8815D23BF3A1}"/>
                </c:ext>
              </c:extLst>
            </c:dLbl>
            <c:dLbl>
              <c:idx val="107"/>
              <c:layout/>
              <c:tx>
                <c:rich>
                  <a:bodyPr/>
                  <a:lstStyle/>
                  <a:p>
                    <a:fld id="{6EFBA534-B138-46A2-ADAE-305AACE0C3F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BCBD-44AE-98CC-8815D23BF3A1}"/>
                </c:ext>
              </c:extLst>
            </c:dLbl>
            <c:dLbl>
              <c:idx val="108"/>
              <c:layout/>
              <c:tx>
                <c:rich>
                  <a:bodyPr/>
                  <a:lstStyle/>
                  <a:p>
                    <a:fld id="{DE333BDE-300E-4F29-8D99-956C3808AC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BCBD-44AE-98CC-8815D23BF3A1}"/>
                </c:ext>
              </c:extLst>
            </c:dLbl>
            <c:dLbl>
              <c:idx val="109"/>
              <c:layout/>
              <c:tx>
                <c:rich>
                  <a:bodyPr/>
                  <a:lstStyle/>
                  <a:p>
                    <a:fld id="{25B41DA6-EA30-43F3-A727-6A1120E98C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BCBD-44AE-98CC-8815D23BF3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xVal>
            <c:numRef>
              <c:f>'Halloween II, 2003'!$D$3:$D$112</c:f>
              <c:numCache>
                <c:formatCode>General</c:formatCode>
                <c:ptCount val="110"/>
                <c:pt idx="0">
                  <c:v>65.050003051757813</c:v>
                </c:pt>
                <c:pt idx="1">
                  <c:v>70.120002746582031</c:v>
                </c:pt>
                <c:pt idx="2">
                  <c:v>64.379997253417969</c:v>
                </c:pt>
                <c:pt idx="3">
                  <c:v>59.709999084472656</c:v>
                </c:pt>
                <c:pt idx="4">
                  <c:v>64.779998779296875</c:v>
                </c:pt>
                <c:pt idx="5">
                  <c:v>65.160003662109375</c:v>
                </c:pt>
                <c:pt idx="6">
                  <c:v>63.610000610351563</c:v>
                </c:pt>
                <c:pt idx="7">
                  <c:v>67.400001525878906</c:v>
                </c:pt>
                <c:pt idx="8">
                  <c:v>66.69000244140625</c:v>
                </c:pt>
                <c:pt idx="9">
                  <c:v>66.230003356933594</c:v>
                </c:pt>
                <c:pt idx="10">
                  <c:v>62</c:v>
                </c:pt>
                <c:pt idx="11">
                  <c:v>63.990001678466797</c:v>
                </c:pt>
                <c:pt idx="12">
                  <c:v>58.580001831054688</c:v>
                </c:pt>
                <c:pt idx="13">
                  <c:v>52.069999694824219</c:v>
                </c:pt>
                <c:pt idx="14">
                  <c:v>66.489997863769531</c:v>
                </c:pt>
                <c:pt idx="15">
                  <c:v>50.009998321533203</c:v>
                </c:pt>
                <c:pt idx="16">
                  <c:v>64.300003051757813</c:v>
                </c:pt>
                <c:pt idx="17">
                  <c:v>65.970001220703125</c:v>
                </c:pt>
                <c:pt idx="18">
                  <c:v>61.049999237060547</c:v>
                </c:pt>
                <c:pt idx="19">
                  <c:v>49.25</c:v>
                </c:pt>
                <c:pt idx="20">
                  <c:v>62.259998321533203</c:v>
                </c:pt>
                <c:pt idx="21">
                  <c:v>65.470001220703125</c:v>
                </c:pt>
                <c:pt idx="22">
                  <c:v>65.349998474121094</c:v>
                </c:pt>
                <c:pt idx="23">
                  <c:v>72.550003051757813</c:v>
                </c:pt>
                <c:pt idx="24">
                  <c:v>58.729999542236328</c:v>
                </c:pt>
                <c:pt idx="25">
                  <c:v>77.129997253417969</c:v>
                </c:pt>
                <c:pt idx="26">
                  <c:v>64.910003662109375</c:v>
                </c:pt>
                <c:pt idx="27">
                  <c:v>64.739997863769531</c:v>
                </c:pt>
                <c:pt idx="28">
                  <c:v>65.989997863769531</c:v>
                </c:pt>
                <c:pt idx="29">
                  <c:v>68.739997863769531</c:v>
                </c:pt>
                <c:pt idx="30">
                  <c:v>56.950000762939453</c:v>
                </c:pt>
                <c:pt idx="31">
                  <c:v>52.619998931884766</c:v>
                </c:pt>
                <c:pt idx="32">
                  <c:v>53.25</c:v>
                </c:pt>
                <c:pt idx="33">
                  <c:v>74.19000244140625</c:v>
                </c:pt>
                <c:pt idx="34">
                  <c:v>50.720001220703125</c:v>
                </c:pt>
                <c:pt idx="35">
                  <c:v>71.5</c:v>
                </c:pt>
                <c:pt idx="36">
                  <c:v>79.94000244140625</c:v>
                </c:pt>
                <c:pt idx="37">
                  <c:v>57.959999084472656</c:v>
                </c:pt>
                <c:pt idx="38">
                  <c:v>69.419998168945313</c:v>
                </c:pt>
                <c:pt idx="39">
                  <c:v>54.540000915527344</c:v>
                </c:pt>
                <c:pt idx="40">
                  <c:v>70.290000915527344</c:v>
                </c:pt>
                <c:pt idx="41">
                  <c:v>74.199996948242188</c:v>
                </c:pt>
                <c:pt idx="42">
                  <c:v>73.760002136230469</c:v>
                </c:pt>
                <c:pt idx="43">
                  <c:v>50.259998321533203</c:v>
                </c:pt>
                <c:pt idx="44">
                  <c:v>80.779998779296875</c:v>
                </c:pt>
                <c:pt idx="45">
                  <c:v>53.340000152587891</c:v>
                </c:pt>
                <c:pt idx="46">
                  <c:v>59.319999694824219</c:v>
                </c:pt>
                <c:pt idx="47">
                  <c:v>65.430000305175781</c:v>
                </c:pt>
                <c:pt idx="48">
                  <c:v>56.549999237060547</c:v>
                </c:pt>
                <c:pt idx="49">
                  <c:v>80.480003356933594</c:v>
                </c:pt>
                <c:pt idx="50">
                  <c:v>75.300003051757813</c:v>
                </c:pt>
                <c:pt idx="51">
                  <c:v>55.930000305175781</c:v>
                </c:pt>
                <c:pt idx="52">
                  <c:v>50.650001525878906</c:v>
                </c:pt>
                <c:pt idx="53">
                  <c:v>47.520000457763672</c:v>
                </c:pt>
                <c:pt idx="54">
                  <c:v>54.869998931884766</c:v>
                </c:pt>
                <c:pt idx="55">
                  <c:v>49.169998168945313</c:v>
                </c:pt>
                <c:pt idx="56">
                  <c:v>83.169998168945313</c:v>
                </c:pt>
                <c:pt idx="57">
                  <c:v>87.099998474121094</c:v>
                </c:pt>
                <c:pt idx="58">
                  <c:v>50.169998168945313</c:v>
                </c:pt>
                <c:pt idx="59">
                  <c:v>55.740001678466797</c:v>
                </c:pt>
                <c:pt idx="60">
                  <c:v>47.959999084472656</c:v>
                </c:pt>
                <c:pt idx="61">
                  <c:v>47.610000610351563</c:v>
                </c:pt>
                <c:pt idx="62">
                  <c:v>53.75</c:v>
                </c:pt>
                <c:pt idx="63">
                  <c:v>85.099998474121094</c:v>
                </c:pt>
                <c:pt idx="64">
                  <c:v>76.25</c:v>
                </c:pt>
                <c:pt idx="65">
                  <c:v>45.860000610351563</c:v>
                </c:pt>
                <c:pt idx="66">
                  <c:v>46.060001373291016</c:v>
                </c:pt>
                <c:pt idx="67">
                  <c:v>75.519996643066406</c:v>
                </c:pt>
                <c:pt idx="68">
                  <c:v>21.940000534057617</c:v>
                </c:pt>
                <c:pt idx="69">
                  <c:v>47.959999084472656</c:v>
                </c:pt>
                <c:pt idx="70">
                  <c:v>39.75</c:v>
                </c:pt>
                <c:pt idx="71">
                  <c:v>29.170000076293945</c:v>
                </c:pt>
                <c:pt idx="72">
                  <c:v>34.080001831054688</c:v>
                </c:pt>
                <c:pt idx="73">
                  <c:v>42.950000762939453</c:v>
                </c:pt>
                <c:pt idx="74">
                  <c:v>38.259998321533203</c:v>
                </c:pt>
                <c:pt idx="75">
                  <c:v>29.790000915527344</c:v>
                </c:pt>
                <c:pt idx="76">
                  <c:v>37.130001068115234</c:v>
                </c:pt>
                <c:pt idx="77">
                  <c:v>38.819999694824219</c:v>
                </c:pt>
                <c:pt idx="78">
                  <c:v>47.529998779296875</c:v>
                </c:pt>
                <c:pt idx="79">
                  <c:v>45.430000305175781</c:v>
                </c:pt>
                <c:pt idx="80">
                  <c:v>44.029998779296875</c:v>
                </c:pt>
                <c:pt idx="81">
                  <c:v>48.959999084472656</c:v>
                </c:pt>
                <c:pt idx="82">
                  <c:v>33.220001220703125</c:v>
                </c:pt>
                <c:pt idx="83">
                  <c:v>21.360000610351563</c:v>
                </c:pt>
                <c:pt idx="84">
                  <c:v>29.329999923706055</c:v>
                </c:pt>
                <c:pt idx="85">
                  <c:v>26.139999389648438</c:v>
                </c:pt>
                <c:pt idx="86">
                  <c:v>24.739999771118164</c:v>
                </c:pt>
                <c:pt idx="87">
                  <c:v>34.659999847412109</c:v>
                </c:pt>
                <c:pt idx="88">
                  <c:v>43.380001068115234</c:v>
                </c:pt>
                <c:pt idx="89">
                  <c:v>44.439998626708984</c:v>
                </c:pt>
                <c:pt idx="90">
                  <c:v>16.340000152587891</c:v>
                </c:pt>
                <c:pt idx="91">
                  <c:v>14.140000343322754</c:v>
                </c:pt>
                <c:pt idx="92">
                  <c:v>43.360000610351563</c:v>
                </c:pt>
                <c:pt idx="93">
                  <c:v>30.540000915527344</c:v>
                </c:pt>
                <c:pt idx="94">
                  <c:v>48.919998168945313</c:v>
                </c:pt>
                <c:pt idx="95">
                  <c:v>41.880001068115234</c:v>
                </c:pt>
                <c:pt idx="96">
                  <c:v>17.940000534057617</c:v>
                </c:pt>
                <c:pt idx="97">
                  <c:v>45.439998626708984</c:v>
                </c:pt>
                <c:pt idx="98">
                  <c:v>36.229999542236328</c:v>
                </c:pt>
                <c:pt idx="99">
                  <c:v>39.569999694824219</c:v>
                </c:pt>
                <c:pt idx="100">
                  <c:v>19.870000839233398</c:v>
                </c:pt>
                <c:pt idx="101">
                  <c:v>42.729999542236328</c:v>
                </c:pt>
                <c:pt idx="102">
                  <c:v>43.020000457763672</c:v>
                </c:pt>
                <c:pt idx="103">
                  <c:v>33.930000305175781</c:v>
                </c:pt>
                <c:pt idx="104">
                  <c:v>5.5199999809265137</c:v>
                </c:pt>
                <c:pt idx="105">
                  <c:v>32.259998321533203</c:v>
                </c:pt>
                <c:pt idx="106">
                  <c:v>36.020000457763672</c:v>
                </c:pt>
                <c:pt idx="107">
                  <c:v>42.380001068115234</c:v>
                </c:pt>
                <c:pt idx="108">
                  <c:v>41.220001220703125</c:v>
                </c:pt>
                <c:pt idx="109">
                  <c:v>27.850000381469727</c:v>
                </c:pt>
              </c:numCache>
            </c:numRef>
          </c:xVal>
          <c:yVal>
            <c:numRef>
              <c:f>'Halloween II, 2003'!$B$3:$B$112</c:f>
              <c:numCache>
                <c:formatCode>General</c:formatCode>
                <c:ptCount val="110"/>
                <c:pt idx="0">
                  <c:v>1702.0497201903356</c:v>
                </c:pt>
                <c:pt idx="1">
                  <c:v>942.33894512537256</c:v>
                </c:pt>
                <c:pt idx="2">
                  <c:v>797.32615660092324</c:v>
                </c:pt>
                <c:pt idx="3">
                  <c:v>759.47609409381676</c:v>
                </c:pt>
                <c:pt idx="4">
                  <c:v>735.92381399163867</c:v>
                </c:pt>
                <c:pt idx="5">
                  <c:v>719.27213904057203</c:v>
                </c:pt>
                <c:pt idx="6">
                  <c:v>703.39469005672777</c:v>
                </c:pt>
                <c:pt idx="7">
                  <c:v>609.76206835125447</c:v>
                </c:pt>
                <c:pt idx="8">
                  <c:v>546.35432642196588</c:v>
                </c:pt>
                <c:pt idx="9">
                  <c:v>546.20774436106262</c:v>
                </c:pt>
                <c:pt idx="10">
                  <c:v>486.38462146741443</c:v>
                </c:pt>
                <c:pt idx="11">
                  <c:v>480.46148648981227</c:v>
                </c:pt>
                <c:pt idx="12">
                  <c:v>477.55732640176302</c:v>
                </c:pt>
                <c:pt idx="13">
                  <c:v>471.5516938788366</c:v>
                </c:pt>
                <c:pt idx="14">
                  <c:v>456.75062123657807</c:v>
                </c:pt>
                <c:pt idx="15">
                  <c:v>430.67040762049118</c:v>
                </c:pt>
                <c:pt idx="16">
                  <c:v>410.01426804441815</c:v>
                </c:pt>
                <c:pt idx="17">
                  <c:v>397.75293839266607</c:v>
                </c:pt>
                <c:pt idx="18">
                  <c:v>364.64122092818855</c:v>
                </c:pt>
                <c:pt idx="19">
                  <c:v>358.67534066339158</c:v>
                </c:pt>
                <c:pt idx="20">
                  <c:v>358.65192039078784</c:v>
                </c:pt>
                <c:pt idx="21">
                  <c:v>358.35178247080063</c:v>
                </c:pt>
                <c:pt idx="22">
                  <c:v>344.96237475991495</c:v>
                </c:pt>
                <c:pt idx="23">
                  <c:v>330.08029326210919</c:v>
                </c:pt>
                <c:pt idx="24">
                  <c:v>328.89270286827588</c:v>
                </c:pt>
                <c:pt idx="25">
                  <c:v>327.3912033027155</c:v>
                </c:pt>
                <c:pt idx="26">
                  <c:v>320.4555229474131</c:v>
                </c:pt>
                <c:pt idx="27">
                  <c:v>319.21134065067298</c:v>
                </c:pt>
                <c:pt idx="28">
                  <c:v>313.96815125104649</c:v>
                </c:pt>
                <c:pt idx="29">
                  <c:v>309.71599894096528</c:v>
                </c:pt>
                <c:pt idx="30">
                  <c:v>307.88419900995245</c:v>
                </c:pt>
                <c:pt idx="31">
                  <c:v>301.93542355940946</c:v>
                </c:pt>
                <c:pt idx="32">
                  <c:v>298.00671133382212</c:v>
                </c:pt>
                <c:pt idx="33">
                  <c:v>279.85662400593628</c:v>
                </c:pt>
                <c:pt idx="34">
                  <c:v>279</c:v>
                </c:pt>
                <c:pt idx="35">
                  <c:v>276.33611779859683</c:v>
                </c:pt>
                <c:pt idx="36">
                  <c:v>273.72275834774865</c:v>
                </c:pt>
                <c:pt idx="37">
                  <c:v>272.97618943783357</c:v>
                </c:pt>
                <c:pt idx="38">
                  <c:v>266.94006818010666</c:v>
                </c:pt>
                <c:pt idx="39">
                  <c:v>262.41714882987355</c:v>
                </c:pt>
                <c:pt idx="40">
                  <c:v>255.80070367377803</c:v>
                </c:pt>
                <c:pt idx="41">
                  <c:v>254.01771591761076</c:v>
                </c:pt>
                <c:pt idx="42">
                  <c:v>232.94849216082082</c:v>
                </c:pt>
                <c:pt idx="43">
                  <c:v>232.93990641364996</c:v>
                </c:pt>
                <c:pt idx="44">
                  <c:v>229.26403991904181</c:v>
                </c:pt>
                <c:pt idx="45">
                  <c:v>227.20035211240321</c:v>
                </c:pt>
                <c:pt idx="46">
                  <c:v>226.90350371909199</c:v>
                </c:pt>
                <c:pt idx="47">
                  <c:v>223.01757778255956</c:v>
                </c:pt>
                <c:pt idx="48">
                  <c:v>211.34627983477731</c:v>
                </c:pt>
                <c:pt idx="49">
                  <c:v>209.46837470128995</c:v>
                </c:pt>
                <c:pt idx="50">
                  <c:v>205.39905063071737</c:v>
                </c:pt>
                <c:pt idx="51">
                  <c:v>204.41624201613726</c:v>
                </c:pt>
                <c:pt idx="52">
                  <c:v>198.72845795205075</c:v>
                </c:pt>
                <c:pt idx="53">
                  <c:v>195.92090240706835</c:v>
                </c:pt>
                <c:pt idx="54">
                  <c:v>193.30013297007844</c:v>
                </c:pt>
                <c:pt idx="55">
                  <c:v>171.18995297621879</c:v>
                </c:pt>
                <c:pt idx="56">
                  <c:v>166.50825805346713</c:v>
                </c:pt>
                <c:pt idx="57">
                  <c:v>160.95340940781591</c:v>
                </c:pt>
                <c:pt idx="58">
                  <c:v>141.15474525985655</c:v>
                </c:pt>
                <c:pt idx="59">
                  <c:v>140.68759717899798</c:v>
                </c:pt>
                <c:pt idx="60">
                  <c:v>140.03570973148243</c:v>
                </c:pt>
                <c:pt idx="61">
                  <c:v>139.31618714277246</c:v>
                </c:pt>
                <c:pt idx="62">
                  <c:v>129.49517365523704</c:v>
                </c:pt>
                <c:pt idx="63">
                  <c:v>123.8789731956154</c:v>
                </c:pt>
                <c:pt idx="64">
                  <c:v>117.24354992919652</c:v>
                </c:pt>
                <c:pt idx="65">
                  <c:v>106.23088063270491</c:v>
                </c:pt>
                <c:pt idx="66">
                  <c:v>100.71742649611338</c:v>
                </c:pt>
                <c:pt idx="67">
                  <c:v>98.478424032881435</c:v>
                </c:pt>
                <c:pt idx="68">
                  <c:v>87.051708771281454</c:v>
                </c:pt>
                <c:pt idx="69">
                  <c:v>86.643199071320652</c:v>
                </c:pt>
                <c:pt idx="70">
                  <c:v>83.842719197912473</c:v>
                </c:pt>
                <c:pt idx="71">
                  <c:v>82.87339742040264</c:v>
                </c:pt>
                <c:pt idx="72">
                  <c:v>82.29823813423954</c:v>
                </c:pt>
                <c:pt idx="73">
                  <c:v>79.924335555965058</c:v>
                </c:pt>
                <c:pt idx="74">
                  <c:v>79.404030124421269</c:v>
                </c:pt>
                <c:pt idx="75">
                  <c:v>76.922038454528746</c:v>
                </c:pt>
                <c:pt idx="76">
                  <c:v>76.380504353614342</c:v>
                </c:pt>
                <c:pt idx="77">
                  <c:v>76.358420612513328</c:v>
                </c:pt>
                <c:pt idx="78">
                  <c:v>75.703310435789405</c:v>
                </c:pt>
                <c:pt idx="79">
                  <c:v>72.367119605522504</c:v>
                </c:pt>
                <c:pt idx="80">
                  <c:v>69.641941385920603</c:v>
                </c:pt>
                <c:pt idx="81">
                  <c:v>69.446792104414371</c:v>
                </c:pt>
                <c:pt idx="82">
                  <c:v>68.249542123006222</c:v>
                </c:pt>
                <c:pt idx="83">
                  <c:v>67.000306086054565</c:v>
                </c:pt>
                <c:pt idx="84">
                  <c:v>66.573795989863754</c:v>
                </c:pt>
                <c:pt idx="85">
                  <c:v>65.999970407190332</c:v>
                </c:pt>
                <c:pt idx="86">
                  <c:v>65.693721458465873</c:v>
                </c:pt>
                <c:pt idx="87">
                  <c:v>61.565918369561416</c:v>
                </c:pt>
                <c:pt idx="88">
                  <c:v>58.309518948453004</c:v>
                </c:pt>
                <c:pt idx="89">
                  <c:v>57.314919523628397</c:v>
                </c:pt>
                <c:pt idx="90">
                  <c:v>55.110024007377731</c:v>
                </c:pt>
                <c:pt idx="91">
                  <c:v>54.78138369920935</c:v>
                </c:pt>
                <c:pt idx="92">
                  <c:v>53.338541412378348</c:v>
                </c:pt>
                <c:pt idx="93">
                  <c:v>52.201532544552748</c:v>
                </c:pt>
                <c:pt idx="94">
                  <c:v>48.382052437312694</c:v>
                </c:pt>
                <c:pt idx="95">
                  <c:v>48.166378315169183</c:v>
                </c:pt>
                <c:pt idx="96">
                  <c:v>46.637431842117174</c:v>
                </c:pt>
                <c:pt idx="97">
                  <c:v>46.010868281309364</c:v>
                </c:pt>
                <c:pt idx="98">
                  <c:v>44.271887242357309</c:v>
                </c:pt>
                <c:pt idx="99">
                  <c:v>43.185645763378368</c:v>
                </c:pt>
                <c:pt idx="100">
                  <c:v>43.001254750951745</c:v>
                </c:pt>
                <c:pt idx="101">
                  <c:v>42.93189612721671</c:v>
                </c:pt>
                <c:pt idx="102">
                  <c:v>41.43669871020132</c:v>
                </c:pt>
                <c:pt idx="103">
                  <c:v>41.064118653884591</c:v>
                </c:pt>
                <c:pt idx="104">
                  <c:v>41.048751503547585</c:v>
                </c:pt>
                <c:pt idx="105">
                  <c:v>40.298481998298492</c:v>
                </c:pt>
                <c:pt idx="106">
                  <c:v>34.23448553724738</c:v>
                </c:pt>
                <c:pt idx="107">
                  <c:v>34.23448553724738</c:v>
                </c:pt>
                <c:pt idx="108">
                  <c:v>31.318444576688751</c:v>
                </c:pt>
                <c:pt idx="109">
                  <c:v>26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'Halloween II, 2003'!$A$3:$A$112</c15:f>
                <c15:dlblRangeCache>
                  <c:ptCount val="110"/>
                  <c:pt idx="0">
                    <c:v>CMO</c:v>
                  </c:pt>
                  <c:pt idx="1">
                    <c:v>BRW</c:v>
                  </c:pt>
                  <c:pt idx="2">
                    <c:v>MCQ</c:v>
                  </c:pt>
                  <c:pt idx="3">
                    <c:v>SIT</c:v>
                  </c:pt>
                  <c:pt idx="4">
                    <c:v>MUO</c:v>
                  </c:pt>
                  <c:pt idx="5">
                    <c:v>IVA</c:v>
                  </c:pt>
                  <c:pt idx="6">
                    <c:v>PEL</c:v>
                  </c:pt>
                  <c:pt idx="7">
                    <c:v>SOR</c:v>
                  </c:pt>
                  <c:pt idx="8">
                    <c:v>TRO</c:v>
                  </c:pt>
                  <c:pt idx="9">
                    <c:v>MAS</c:v>
                  </c:pt>
                  <c:pt idx="10">
                    <c:v>MEA</c:v>
                  </c:pt>
                  <c:pt idx="11">
                    <c:v>SOD</c:v>
                  </c:pt>
                  <c:pt idx="12">
                    <c:v>PAF</c:v>
                  </c:pt>
                  <c:pt idx="13">
                    <c:v>BFE</c:v>
                  </c:pt>
                  <c:pt idx="14">
                    <c:v>AND</c:v>
                  </c:pt>
                  <c:pt idx="15">
                    <c:v>WNG</c:v>
                  </c:pt>
                  <c:pt idx="16">
                    <c:v>LOZ</c:v>
                  </c:pt>
                  <c:pt idx="17">
                    <c:v>KIL</c:v>
                  </c:pt>
                  <c:pt idx="18">
                    <c:v>OUJ</c:v>
                  </c:pt>
                  <c:pt idx="19">
                    <c:v>VAL</c:v>
                  </c:pt>
                  <c:pt idx="20">
                    <c:v>RVK</c:v>
                  </c:pt>
                  <c:pt idx="21">
                    <c:v>PBQ</c:v>
                  </c:pt>
                  <c:pt idx="22">
                    <c:v>ABK</c:v>
                  </c:pt>
                  <c:pt idx="23">
                    <c:v>IQA</c:v>
                  </c:pt>
                  <c:pt idx="24">
                    <c:v>HAN</c:v>
                  </c:pt>
                  <c:pt idx="25">
                    <c:v>CBB</c:v>
                  </c:pt>
                  <c:pt idx="26">
                    <c:v>LRV</c:v>
                  </c:pt>
                  <c:pt idx="27">
                    <c:v>KIR</c:v>
                  </c:pt>
                  <c:pt idx="28">
                    <c:v>NAQ</c:v>
                  </c:pt>
                  <c:pt idx="29">
                    <c:v>FCC</c:v>
                  </c:pt>
                  <c:pt idx="30">
                    <c:v>NUR</c:v>
                  </c:pt>
                  <c:pt idx="31">
                    <c:v>ESK</c:v>
                  </c:pt>
                  <c:pt idx="32">
                    <c:v>CZT</c:v>
                  </c:pt>
                  <c:pt idx="33">
                    <c:v>HOR</c:v>
                  </c:pt>
                  <c:pt idx="34">
                    <c:v>HLP</c:v>
                  </c:pt>
                  <c:pt idx="35">
                    <c:v>BJN</c:v>
                  </c:pt>
                  <c:pt idx="36">
                    <c:v>SBA</c:v>
                  </c:pt>
                  <c:pt idx="37">
                    <c:v>LER</c:v>
                  </c:pt>
                  <c:pt idx="38">
                    <c:v>YKC</c:v>
                  </c:pt>
                  <c:pt idx="39">
                    <c:v>TAR</c:v>
                  </c:pt>
                  <c:pt idx="40">
                    <c:v>MAW</c:v>
                  </c:pt>
                  <c:pt idx="41">
                    <c:v>HRN</c:v>
                  </c:pt>
                  <c:pt idx="42">
                    <c:v>BLC</c:v>
                  </c:pt>
                  <c:pt idx="43">
                    <c:v>AIA</c:v>
                  </c:pt>
                  <c:pt idx="44">
                    <c:v>CSY</c:v>
                  </c:pt>
                  <c:pt idx="45">
                    <c:v>STJ</c:v>
                  </c:pt>
                  <c:pt idx="46">
                    <c:v>DOB</c:v>
                  </c:pt>
                  <c:pt idx="47">
                    <c:v>LEK</c:v>
                  </c:pt>
                  <c:pt idx="48">
                    <c:v>UPS</c:v>
                  </c:pt>
                  <c:pt idx="49">
                    <c:v>DRV</c:v>
                  </c:pt>
                  <c:pt idx="50">
                    <c:v>LYR</c:v>
                  </c:pt>
                  <c:pt idx="51">
                    <c:v>LOV</c:v>
                  </c:pt>
                  <c:pt idx="52">
                    <c:v>NVS</c:v>
                  </c:pt>
                  <c:pt idx="53">
                    <c:v>HAD</c:v>
                  </c:pt>
                  <c:pt idx="54">
                    <c:v>NEW</c:v>
                  </c:pt>
                  <c:pt idx="55">
                    <c:v>AMS</c:v>
                  </c:pt>
                  <c:pt idx="56">
                    <c:v>RES</c:v>
                  </c:pt>
                  <c:pt idx="57">
                    <c:v>ALE</c:v>
                  </c:pt>
                  <c:pt idx="58">
                    <c:v>EYR</c:v>
                  </c:pt>
                  <c:pt idx="59">
                    <c:v>OTT</c:v>
                  </c:pt>
                  <c:pt idx="60">
                    <c:v>NGK</c:v>
                  </c:pt>
                  <c:pt idx="61">
                    <c:v>BEL</c:v>
                  </c:pt>
                  <c:pt idx="62">
                    <c:v>VIC</c:v>
                  </c:pt>
                  <c:pt idx="63">
                    <c:v>THL</c:v>
                  </c:pt>
                  <c:pt idx="64">
                    <c:v>NAL</c:v>
                  </c:pt>
                  <c:pt idx="65">
                    <c:v>DOU</c:v>
                  </c:pt>
                  <c:pt idx="66">
                    <c:v>MAB</c:v>
                  </c:pt>
                  <c:pt idx="67">
                    <c:v>GDH</c:v>
                  </c:pt>
                  <c:pt idx="68">
                    <c:v>MLT</c:v>
                  </c:pt>
                  <c:pt idx="69">
                    <c:v>LIV</c:v>
                  </c:pt>
                  <c:pt idx="70">
                    <c:v>TUC</c:v>
                  </c:pt>
                  <c:pt idx="71">
                    <c:v>CTA</c:v>
                  </c:pt>
                  <c:pt idx="72">
                    <c:v>ASP</c:v>
                  </c:pt>
                  <c:pt idx="73">
                    <c:v>FRN</c:v>
                  </c:pt>
                  <c:pt idx="74">
                    <c:v>PST</c:v>
                  </c:pt>
                  <c:pt idx="75">
                    <c:v>TRW</c:v>
                  </c:pt>
                  <c:pt idx="76">
                    <c:v>MMB</c:v>
                  </c:pt>
                  <c:pt idx="77">
                    <c:v>DLR</c:v>
                  </c:pt>
                  <c:pt idx="78">
                    <c:v>IRT</c:v>
                  </c:pt>
                  <c:pt idx="79">
                    <c:v>CNB</c:v>
                  </c:pt>
                  <c:pt idx="80">
                    <c:v>GNA</c:v>
                  </c:pt>
                  <c:pt idx="81">
                    <c:v>BOU</c:v>
                  </c:pt>
                  <c:pt idx="82">
                    <c:v>LRM</c:v>
                  </c:pt>
                  <c:pt idx="83">
                    <c:v>HON</c:v>
                  </c:pt>
                  <c:pt idx="84">
                    <c:v>KAK</c:v>
                  </c:pt>
                  <c:pt idx="85">
                    <c:v>HTY</c:v>
                  </c:pt>
                  <c:pt idx="86">
                    <c:v>KNY</c:v>
                  </c:pt>
                  <c:pt idx="87">
                    <c:v>BMT</c:v>
                  </c:pt>
                  <c:pt idx="88">
                    <c:v>CLF</c:v>
                  </c:pt>
                  <c:pt idx="89">
                    <c:v>BDV</c:v>
                  </c:pt>
                  <c:pt idx="90">
                    <c:v>GZH</c:v>
                  </c:pt>
                  <c:pt idx="91">
                    <c:v>PHU</c:v>
                  </c:pt>
                  <c:pt idx="92">
                    <c:v>FUR</c:v>
                  </c:pt>
                  <c:pt idx="93">
                    <c:v>LZH</c:v>
                  </c:pt>
                  <c:pt idx="94">
                    <c:v>FRD</c:v>
                  </c:pt>
                  <c:pt idx="95">
                    <c:v>THY</c:v>
                  </c:pt>
                  <c:pt idx="96">
                    <c:v>VSS</c:v>
                  </c:pt>
                  <c:pt idx="97">
                    <c:v>LVV</c:v>
                  </c:pt>
                  <c:pt idx="98">
                    <c:v>AQU</c:v>
                  </c:pt>
                  <c:pt idx="99">
                    <c:v>SUA</c:v>
                  </c:pt>
                  <c:pt idx="100">
                    <c:v>CBI</c:v>
                  </c:pt>
                  <c:pt idx="101">
                    <c:v>NCK</c:v>
                  </c:pt>
                  <c:pt idx="102">
                    <c:v>HRB</c:v>
                  </c:pt>
                  <c:pt idx="103">
                    <c:v>EBR</c:v>
                  </c:pt>
                  <c:pt idx="104">
                    <c:v>TAM</c:v>
                  </c:pt>
                  <c:pt idx="105">
                    <c:v>SPT</c:v>
                  </c:pt>
                  <c:pt idx="106">
                    <c:v>HBK</c:v>
                  </c:pt>
                  <c:pt idx="107">
                    <c:v>HER</c:v>
                  </c:pt>
                  <c:pt idx="108">
                    <c:v>BSL</c:v>
                  </c:pt>
                  <c:pt idx="109">
                    <c:v>QSB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6E-BCBD-44AE-98CC-8815D23BF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94608"/>
        <c:axId val="564195000"/>
      </c:scatterChart>
      <c:valAx>
        <c:axId val="564194608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195000"/>
        <c:crosses val="autoZero"/>
        <c:crossBetween val="midCat"/>
      </c:valAx>
      <c:valAx>
        <c:axId val="5641950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194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350346929904202E-2"/>
          <c:y val="0.17309974899425781"/>
          <c:w val="0.93134287459350595"/>
          <c:h val="0.735314101021215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'Halloween II, 2003'!$D$2</c:f>
              <c:strCache>
                <c:ptCount val="1"/>
                <c:pt idx="0">
                  <c:v>Abs latitude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004B033B-AAC9-4203-8DC0-61D2E60F2B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9BC5-44EF-BDDC-5C028F6BBCCF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19577480-5630-4A71-8AF7-60E7BD5548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9BC5-44EF-BDDC-5C028F6BBCCF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16712072-445C-470C-A129-F63D4B5181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BC5-44EF-BDDC-5C028F6BBCCF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095EDD84-2999-4734-A6B4-A9FC2DD7F2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BC5-44EF-BDDC-5C028F6BBCCF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32C4F434-4721-4BAD-92EB-8364DA94F1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BC5-44EF-BDDC-5C028F6BBCCF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8D6D0B62-7219-40BA-A665-2BD963DE65E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BC5-44EF-BDDC-5C028F6BBCCF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F33BA517-010F-4C28-9043-206A652A76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BC5-44EF-BDDC-5C028F6BBCCF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4BBDB9A0-BC25-4163-94DC-E0F4EEC5D0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BC5-44EF-BDDC-5C028F6BBCCF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1FDB285D-721F-439C-B892-4FA4C4D3DA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BC5-44EF-BDDC-5C028F6BBCCF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0588D3C7-E664-48D7-A189-DD22BAB582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BC5-44EF-BDDC-5C028F6BBCCF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ABA45933-1690-4961-A764-FD261CF1BB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BC5-44EF-BDDC-5C028F6BBCCF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0EB84659-61AD-4A47-B1BD-D4B4B3FCD0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BC5-44EF-BDDC-5C028F6BBCCF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52859B03-CF84-4889-9108-4A667B7E723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9BC5-44EF-BDDC-5C028F6BBCCF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7E62F0AA-D5E2-4C55-87D5-3B0E51E44C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9BC5-44EF-BDDC-5C028F6BBCCF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D4A4F27C-CA40-446B-95A4-BF67E6B55C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9BC5-44EF-BDDC-5C028F6BBCCF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FF57D399-2974-4578-A654-439399AA222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9BC5-44EF-BDDC-5C028F6BBCCF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370E8555-54C8-4DC3-A5B6-C348A16C4A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BC5-44EF-BDDC-5C028F6BBCCF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6F173103-9757-4918-B8DA-DB7384B506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BC5-44EF-BDDC-5C028F6BBCCF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DC15FF0A-A5CF-445E-AC37-4C913E3A5F5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BC5-44EF-BDDC-5C028F6BBCCF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8A54818B-26A5-4205-A06C-DF3A64EC4DF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BC5-44EF-BDDC-5C028F6BBCCF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9CA865C2-4CBE-492D-BC04-9B28232F72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9BC5-44EF-BDDC-5C028F6BBCCF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3945C1DC-3B36-4CE2-9586-EA0079EAD5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9BC5-44EF-BDDC-5C028F6BBCCF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00EC2A88-1ECD-4300-A19D-150FD3D67A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9BC5-44EF-BDDC-5C028F6BBCCF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1B14E18A-B862-47E2-AEC0-534D4BADD06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9BC5-44EF-BDDC-5C028F6BBCCF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D3831FE0-7B93-481C-BBAC-63DC864AA4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9BC5-44EF-BDDC-5C028F6BBCCF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00ED5781-0384-4A0C-A025-68EF30DDF3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9BC5-44EF-BDDC-5C028F6BBCCF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2C866C2F-F623-46C9-BB95-FE19F7EF22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9BC5-44EF-BDDC-5C028F6BBCCF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6FAF073D-48C4-4635-9854-DEE68CC1AC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9BC5-44EF-BDDC-5C028F6BBCCF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F811594D-8EA6-4895-8A45-E504C7A30E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9BC5-44EF-BDDC-5C028F6BBCCF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fld id="{12FE007A-43C2-4D98-BA00-2D7D3F43F6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9BC5-44EF-BDDC-5C028F6BBCCF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fld id="{1AC3BD44-04AD-4E43-A67F-31986542956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9BC5-44EF-BDDC-5C028F6BBCCF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fld id="{52DCE359-CA5E-4890-ADBA-4CF8CB6361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9BC5-44EF-BDDC-5C028F6BBCCF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fld id="{846392E5-C4E7-4719-9A98-64A1150DE9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9BC5-44EF-BDDC-5C028F6BBCCF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fld id="{728D2DC0-A82D-4ABA-8D69-75A7282105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9BC5-44EF-BDDC-5C028F6BBCCF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fld id="{EA636023-6BEB-48A0-95BB-59BAADC5789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9BC5-44EF-BDDC-5C028F6BBCCF}"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fld id="{54DED3BE-F77F-436B-9440-DA74974819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9BC5-44EF-BDDC-5C028F6BBCCF}"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fld id="{29F7EFAA-62FF-47F9-975E-9E2889330B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9BC5-44EF-BDDC-5C028F6BBCCF}"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fld id="{80ED76CB-5601-4227-8CB1-B751FD6EFF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9BC5-44EF-BDDC-5C028F6BBCCF}"/>
                </c:ext>
              </c:extLst>
            </c:dLbl>
            <c:dLbl>
              <c:idx val="38"/>
              <c:layout/>
              <c:tx>
                <c:rich>
                  <a:bodyPr/>
                  <a:lstStyle/>
                  <a:p>
                    <a:fld id="{789C20EC-14B1-4AD4-AF85-9246B208B9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9BC5-44EF-BDDC-5C028F6BBCCF}"/>
                </c:ext>
              </c:extLst>
            </c:dLbl>
            <c:dLbl>
              <c:idx val="39"/>
              <c:layout/>
              <c:tx>
                <c:rich>
                  <a:bodyPr/>
                  <a:lstStyle/>
                  <a:p>
                    <a:fld id="{8FEB5621-A1F7-44C4-82D5-9C6B7B4A6C9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9BC5-44EF-BDDC-5C028F6BBCCF}"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fld id="{85828E48-222A-4CE1-A3BF-15071A33E76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9BC5-44EF-BDDC-5C028F6BBCCF}"/>
                </c:ext>
              </c:extLst>
            </c:dLbl>
            <c:dLbl>
              <c:idx val="41"/>
              <c:layout/>
              <c:tx>
                <c:rich>
                  <a:bodyPr/>
                  <a:lstStyle/>
                  <a:p>
                    <a:fld id="{112F24B1-5C85-4639-B2F7-1A7B2282B6F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9BC5-44EF-BDDC-5C028F6BBCCF}"/>
                </c:ext>
              </c:extLst>
            </c:dLbl>
            <c:dLbl>
              <c:idx val="42"/>
              <c:layout/>
              <c:tx>
                <c:rich>
                  <a:bodyPr/>
                  <a:lstStyle/>
                  <a:p>
                    <a:fld id="{E0DF08F7-42BC-44CE-AFF1-0A6B17433D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9BC5-44EF-BDDC-5C028F6BBCCF}"/>
                </c:ext>
              </c:extLst>
            </c:dLbl>
            <c:dLbl>
              <c:idx val="43"/>
              <c:layout/>
              <c:tx>
                <c:rich>
                  <a:bodyPr/>
                  <a:lstStyle/>
                  <a:p>
                    <a:fld id="{90E187A4-7145-47FC-8E40-21CA60E0D9E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9BC5-44EF-BDDC-5C028F6BBCCF}"/>
                </c:ext>
              </c:extLst>
            </c:dLbl>
            <c:dLbl>
              <c:idx val="44"/>
              <c:layout/>
              <c:tx>
                <c:rich>
                  <a:bodyPr/>
                  <a:lstStyle/>
                  <a:p>
                    <a:fld id="{80BE2E78-0EA3-4CDD-A149-37FEAB063B3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9BC5-44EF-BDDC-5C028F6BBCCF}"/>
                </c:ext>
              </c:extLst>
            </c:dLbl>
            <c:dLbl>
              <c:idx val="45"/>
              <c:layout/>
              <c:tx>
                <c:rich>
                  <a:bodyPr/>
                  <a:lstStyle/>
                  <a:p>
                    <a:fld id="{7DB98978-A813-4B98-B0D6-4D1A1D93BE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9BC5-44EF-BDDC-5C028F6BBCCF}"/>
                </c:ext>
              </c:extLst>
            </c:dLbl>
            <c:dLbl>
              <c:idx val="46"/>
              <c:layout/>
              <c:tx>
                <c:rich>
                  <a:bodyPr/>
                  <a:lstStyle/>
                  <a:p>
                    <a:fld id="{F93924E7-8DFA-42B1-9184-50E69552B0E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9BC5-44EF-BDDC-5C028F6BBCCF}"/>
                </c:ext>
              </c:extLst>
            </c:dLbl>
            <c:dLbl>
              <c:idx val="47"/>
              <c:layout/>
              <c:tx>
                <c:rich>
                  <a:bodyPr/>
                  <a:lstStyle/>
                  <a:p>
                    <a:fld id="{F68B74A2-1EA5-46FA-989F-C380410D8D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9BC5-44EF-BDDC-5C028F6BBCCF}"/>
                </c:ext>
              </c:extLst>
            </c:dLbl>
            <c:dLbl>
              <c:idx val="48"/>
              <c:layout/>
              <c:tx>
                <c:rich>
                  <a:bodyPr/>
                  <a:lstStyle/>
                  <a:p>
                    <a:fld id="{607C9AE1-42BA-4579-84EC-C1A1F82A4F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9BC5-44EF-BDDC-5C028F6BBCCF}"/>
                </c:ext>
              </c:extLst>
            </c:dLbl>
            <c:dLbl>
              <c:idx val="49"/>
              <c:layout/>
              <c:tx>
                <c:rich>
                  <a:bodyPr/>
                  <a:lstStyle/>
                  <a:p>
                    <a:fld id="{32DB68D5-40E3-43A5-ACA2-CF4EE2272B2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9BC5-44EF-BDDC-5C028F6BBCCF}"/>
                </c:ext>
              </c:extLst>
            </c:dLbl>
            <c:dLbl>
              <c:idx val="50"/>
              <c:layout/>
              <c:tx>
                <c:rich>
                  <a:bodyPr/>
                  <a:lstStyle/>
                  <a:p>
                    <a:fld id="{108F5001-2182-4F91-9315-1EBF2B680C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9BC5-44EF-BDDC-5C028F6BBCCF}"/>
                </c:ext>
              </c:extLst>
            </c:dLbl>
            <c:dLbl>
              <c:idx val="51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3-9BC5-44EF-BDDC-5C028F6BBCCF}"/>
                </c:ext>
              </c:extLst>
            </c:dLbl>
            <c:dLbl>
              <c:idx val="52"/>
              <c:layout/>
              <c:tx>
                <c:rich>
                  <a:bodyPr/>
                  <a:lstStyle/>
                  <a:p>
                    <a:fld id="{5B547156-69ED-4019-BAFB-F96AE4220E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9BC5-44EF-BDDC-5C028F6BBCCF}"/>
                </c:ext>
              </c:extLst>
            </c:dLbl>
            <c:dLbl>
              <c:idx val="53"/>
              <c:layout/>
              <c:tx>
                <c:rich>
                  <a:bodyPr/>
                  <a:lstStyle/>
                  <a:p>
                    <a:fld id="{EDA886B5-C337-4C3B-88D4-AD4705A760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9BC5-44EF-BDDC-5C028F6BBCCF}"/>
                </c:ext>
              </c:extLst>
            </c:dLbl>
            <c:dLbl>
              <c:idx val="54"/>
              <c:layout/>
              <c:tx>
                <c:rich>
                  <a:bodyPr/>
                  <a:lstStyle/>
                  <a:p>
                    <a:fld id="{6952991E-C0B9-43F8-90BF-06AD566C6AA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9BC5-44EF-BDDC-5C028F6BBCCF}"/>
                </c:ext>
              </c:extLst>
            </c:dLbl>
            <c:dLbl>
              <c:idx val="55"/>
              <c:layout/>
              <c:tx>
                <c:rich>
                  <a:bodyPr/>
                  <a:lstStyle/>
                  <a:p>
                    <a:fld id="{10B94E54-F029-43F8-B294-C6C0A4657B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9BC5-44EF-BDDC-5C028F6BBCCF}"/>
                </c:ext>
              </c:extLst>
            </c:dLbl>
            <c:dLbl>
              <c:idx val="56"/>
              <c:layout/>
              <c:tx>
                <c:rich>
                  <a:bodyPr/>
                  <a:lstStyle/>
                  <a:p>
                    <a:fld id="{4ABD87C0-3448-453D-AEF2-9EEA93BC5F3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9BC5-44EF-BDDC-5C028F6BBCCF}"/>
                </c:ext>
              </c:extLst>
            </c:dLbl>
            <c:dLbl>
              <c:idx val="57"/>
              <c:layout/>
              <c:tx>
                <c:rich>
                  <a:bodyPr/>
                  <a:lstStyle/>
                  <a:p>
                    <a:fld id="{E5BAEA05-8F4D-4776-9F23-73C1880549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9BC5-44EF-BDDC-5C028F6BBCCF}"/>
                </c:ext>
              </c:extLst>
            </c:dLbl>
            <c:dLbl>
              <c:idx val="58"/>
              <c:layout/>
              <c:tx>
                <c:rich>
                  <a:bodyPr/>
                  <a:lstStyle/>
                  <a:p>
                    <a:fld id="{8A0A26DE-C797-4D83-A171-0CCAC4F2CAD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9BC5-44EF-BDDC-5C028F6BBCCF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fld id="{8F0EE8CE-A1D8-4BA2-B883-77E11480AF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9BC5-44EF-BDDC-5C028F6BBCCF}"/>
                </c:ext>
              </c:extLst>
            </c:dLbl>
            <c:dLbl>
              <c:idx val="60"/>
              <c:layout/>
              <c:tx>
                <c:rich>
                  <a:bodyPr/>
                  <a:lstStyle/>
                  <a:p>
                    <a:fld id="{63CA4A9F-D413-4FB7-9559-ADAACA62BA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9BC5-44EF-BDDC-5C028F6BBCCF}"/>
                </c:ext>
              </c:extLst>
            </c:dLbl>
            <c:dLbl>
              <c:idx val="61"/>
              <c:layout/>
              <c:tx>
                <c:rich>
                  <a:bodyPr/>
                  <a:lstStyle/>
                  <a:p>
                    <a:fld id="{84D5378B-7479-4861-AA84-C70F2DF81F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9BC5-44EF-BDDC-5C028F6BBCCF}"/>
                </c:ext>
              </c:extLst>
            </c:dLbl>
            <c:dLbl>
              <c:idx val="62"/>
              <c:layout/>
              <c:tx>
                <c:rich>
                  <a:bodyPr/>
                  <a:lstStyle/>
                  <a:p>
                    <a:fld id="{A8AC2F49-B486-4E46-85EE-547121BCD9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9BC5-44EF-BDDC-5C028F6BBCCF}"/>
                </c:ext>
              </c:extLst>
            </c:dLbl>
            <c:dLbl>
              <c:idx val="63"/>
              <c:layout/>
              <c:tx>
                <c:rich>
                  <a:bodyPr/>
                  <a:lstStyle/>
                  <a:p>
                    <a:fld id="{52A5BFEC-23B8-4F9A-8BF2-FC0B88935F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9BC5-44EF-BDDC-5C028F6BBCCF}"/>
                </c:ext>
              </c:extLst>
            </c:dLbl>
            <c:dLbl>
              <c:idx val="64"/>
              <c:layout/>
              <c:tx>
                <c:rich>
                  <a:bodyPr/>
                  <a:lstStyle/>
                  <a:p>
                    <a:fld id="{23A1ED8E-AF06-4DB1-9B3B-B6FF52CBCC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9BC5-44EF-BDDC-5C028F6BBCCF}"/>
                </c:ext>
              </c:extLst>
            </c:dLbl>
            <c:dLbl>
              <c:idx val="65"/>
              <c:layout/>
              <c:tx>
                <c:rich>
                  <a:bodyPr/>
                  <a:lstStyle/>
                  <a:p>
                    <a:fld id="{97646683-FCAC-463D-B22D-B55CD590CD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9BC5-44EF-BDDC-5C028F6BBCCF}"/>
                </c:ext>
              </c:extLst>
            </c:dLbl>
            <c:dLbl>
              <c:idx val="66"/>
              <c:layout/>
              <c:tx>
                <c:rich>
                  <a:bodyPr/>
                  <a:lstStyle/>
                  <a:p>
                    <a:fld id="{DE8379E2-156B-4678-8695-D0FF441F42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9BC5-44EF-BDDC-5C028F6BBCCF}"/>
                </c:ext>
              </c:extLst>
            </c:dLbl>
            <c:dLbl>
              <c:idx val="67"/>
              <c:layout/>
              <c:tx>
                <c:rich>
                  <a:bodyPr/>
                  <a:lstStyle/>
                  <a:p>
                    <a:fld id="{2D3F4FCC-C44D-40EE-B7C3-65B49E3EBF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9BC5-44EF-BDDC-5C028F6BBCCF}"/>
                </c:ext>
              </c:extLst>
            </c:dLbl>
            <c:dLbl>
              <c:idx val="68"/>
              <c:layout/>
              <c:tx>
                <c:rich>
                  <a:bodyPr/>
                  <a:lstStyle/>
                  <a:p>
                    <a:fld id="{2A86B489-19BD-4D3B-99A9-C2C7221BF4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9BC5-44EF-BDDC-5C028F6BBCCF}"/>
                </c:ext>
              </c:extLst>
            </c:dLbl>
            <c:dLbl>
              <c:idx val="69"/>
              <c:layout/>
              <c:tx>
                <c:rich>
                  <a:bodyPr/>
                  <a:lstStyle/>
                  <a:p>
                    <a:fld id="{2A7D7EBE-A982-4E6F-B666-96AFD7469E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9BC5-44EF-BDDC-5C028F6BBCCF}"/>
                </c:ext>
              </c:extLst>
            </c:dLbl>
            <c:dLbl>
              <c:idx val="70"/>
              <c:layout/>
              <c:tx>
                <c:rich>
                  <a:bodyPr/>
                  <a:lstStyle/>
                  <a:p>
                    <a:fld id="{937A3B93-C115-4B99-B5A0-7EFDB1A2B3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9BC5-44EF-BDDC-5C028F6BBCCF}"/>
                </c:ext>
              </c:extLst>
            </c:dLbl>
            <c:dLbl>
              <c:idx val="71"/>
              <c:layout/>
              <c:tx>
                <c:rich>
                  <a:bodyPr/>
                  <a:lstStyle/>
                  <a:p>
                    <a:fld id="{FC410E25-91BB-44BB-9442-926AC2BEA55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9BC5-44EF-BDDC-5C028F6BBCCF}"/>
                </c:ext>
              </c:extLst>
            </c:dLbl>
            <c:dLbl>
              <c:idx val="72"/>
              <c:layout/>
              <c:tx>
                <c:rich>
                  <a:bodyPr/>
                  <a:lstStyle/>
                  <a:p>
                    <a:fld id="{BA0A9E8E-D381-4CF3-A2F2-17C1B653DD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9BC5-44EF-BDDC-5C028F6BBCCF}"/>
                </c:ext>
              </c:extLst>
            </c:dLbl>
            <c:dLbl>
              <c:idx val="73"/>
              <c:layout/>
              <c:tx>
                <c:rich>
                  <a:bodyPr/>
                  <a:lstStyle/>
                  <a:p>
                    <a:fld id="{ABAB3FC1-072B-4094-93EC-91560130F5A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9BC5-44EF-BDDC-5C028F6BBCCF}"/>
                </c:ext>
              </c:extLst>
            </c:dLbl>
            <c:dLbl>
              <c:idx val="74"/>
              <c:layout/>
              <c:tx>
                <c:rich>
                  <a:bodyPr/>
                  <a:lstStyle/>
                  <a:p>
                    <a:fld id="{ADB60FC6-0E0D-451D-8939-14395C17CB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9BC5-44EF-BDDC-5C028F6BBCCF}"/>
                </c:ext>
              </c:extLst>
            </c:dLbl>
            <c:dLbl>
              <c:idx val="75"/>
              <c:layout/>
              <c:tx>
                <c:rich>
                  <a:bodyPr/>
                  <a:lstStyle/>
                  <a:p>
                    <a:fld id="{B89232B1-2946-4DF3-AF37-F0A3EE736F9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9BC5-44EF-BDDC-5C028F6BBCCF}"/>
                </c:ext>
              </c:extLst>
            </c:dLbl>
            <c:dLbl>
              <c:idx val="76"/>
              <c:layout/>
              <c:tx>
                <c:rich>
                  <a:bodyPr/>
                  <a:lstStyle/>
                  <a:p>
                    <a:fld id="{1236153A-EA64-4122-89F2-3DA9EE413F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9BC5-44EF-BDDC-5C028F6BBCCF}"/>
                </c:ext>
              </c:extLst>
            </c:dLbl>
            <c:dLbl>
              <c:idx val="77"/>
              <c:layout/>
              <c:tx>
                <c:rich>
                  <a:bodyPr/>
                  <a:lstStyle/>
                  <a:p>
                    <a:fld id="{2F8A1F11-DEAC-459B-BC7C-DCA9D0C057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9BC5-44EF-BDDC-5C028F6BBCCF}"/>
                </c:ext>
              </c:extLst>
            </c:dLbl>
            <c:dLbl>
              <c:idx val="78"/>
              <c:layout/>
              <c:tx>
                <c:rich>
                  <a:bodyPr/>
                  <a:lstStyle/>
                  <a:p>
                    <a:fld id="{D76B2647-76CE-4AF1-9753-536511092AA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9BC5-44EF-BDDC-5C028F6BBCCF}"/>
                </c:ext>
              </c:extLst>
            </c:dLbl>
            <c:dLbl>
              <c:idx val="79"/>
              <c:layout/>
              <c:tx>
                <c:rich>
                  <a:bodyPr/>
                  <a:lstStyle/>
                  <a:p>
                    <a:fld id="{F6B3A189-F424-4E1A-9599-45E2950A453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9BC5-44EF-BDDC-5C028F6BBCCF}"/>
                </c:ext>
              </c:extLst>
            </c:dLbl>
            <c:dLbl>
              <c:idx val="80"/>
              <c:layout/>
              <c:tx>
                <c:rich>
                  <a:bodyPr/>
                  <a:lstStyle/>
                  <a:p>
                    <a:fld id="{82C1EC92-3595-4597-A7D7-E8EE84A40AA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9BC5-44EF-BDDC-5C028F6BBCCF}"/>
                </c:ext>
              </c:extLst>
            </c:dLbl>
            <c:dLbl>
              <c:idx val="81"/>
              <c:layout/>
              <c:tx>
                <c:rich>
                  <a:bodyPr/>
                  <a:lstStyle/>
                  <a:p>
                    <a:fld id="{DC93DABE-613C-4390-922E-532A62B0F1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9BC5-44EF-BDDC-5C028F6BBCCF}"/>
                </c:ext>
              </c:extLst>
            </c:dLbl>
            <c:dLbl>
              <c:idx val="82"/>
              <c:layout/>
              <c:tx>
                <c:rich>
                  <a:bodyPr/>
                  <a:lstStyle/>
                  <a:p>
                    <a:fld id="{967B1736-F49E-489A-9795-08C4D3C6E3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9BC5-44EF-BDDC-5C028F6BBCCF}"/>
                </c:ext>
              </c:extLst>
            </c:dLbl>
            <c:dLbl>
              <c:idx val="83"/>
              <c:layout/>
              <c:tx>
                <c:rich>
                  <a:bodyPr/>
                  <a:lstStyle/>
                  <a:p>
                    <a:fld id="{22FED09D-8550-4C30-80BB-4859F43A92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9BC5-44EF-BDDC-5C028F6BBCCF}"/>
                </c:ext>
              </c:extLst>
            </c:dLbl>
            <c:dLbl>
              <c:idx val="84"/>
              <c:layout/>
              <c:tx>
                <c:rich>
                  <a:bodyPr/>
                  <a:lstStyle/>
                  <a:p>
                    <a:fld id="{2504BB1A-8C45-4814-93BF-19AE15C7F6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9BC5-44EF-BDDC-5C028F6BBCCF}"/>
                </c:ext>
              </c:extLst>
            </c:dLbl>
            <c:dLbl>
              <c:idx val="85"/>
              <c:layout/>
              <c:tx>
                <c:rich>
                  <a:bodyPr/>
                  <a:lstStyle/>
                  <a:p>
                    <a:fld id="{6453E065-31ED-427C-A364-4B61D8CF64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9BC5-44EF-BDDC-5C028F6BBCCF}"/>
                </c:ext>
              </c:extLst>
            </c:dLbl>
            <c:dLbl>
              <c:idx val="86"/>
              <c:layout/>
              <c:tx>
                <c:rich>
                  <a:bodyPr/>
                  <a:lstStyle/>
                  <a:p>
                    <a:fld id="{6502E571-490C-4289-B82E-183EC7EA87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9BC5-44EF-BDDC-5C028F6BBCCF}"/>
                </c:ext>
              </c:extLst>
            </c:dLbl>
            <c:dLbl>
              <c:idx val="87"/>
              <c:layout/>
              <c:tx>
                <c:rich>
                  <a:bodyPr/>
                  <a:lstStyle/>
                  <a:p>
                    <a:fld id="{611B823F-7EB6-4B34-B119-5852D2CC1A5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9BC5-44EF-BDDC-5C028F6BBCCF}"/>
                </c:ext>
              </c:extLst>
            </c:dLbl>
            <c:dLbl>
              <c:idx val="88"/>
              <c:layout/>
              <c:tx>
                <c:rich>
                  <a:bodyPr/>
                  <a:lstStyle/>
                  <a:p>
                    <a:fld id="{7E6F89B0-0566-4D3D-8078-1C76CD4D0A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9BC5-44EF-BDDC-5C028F6BBCCF}"/>
                </c:ext>
              </c:extLst>
            </c:dLbl>
            <c:dLbl>
              <c:idx val="89"/>
              <c:layout/>
              <c:tx>
                <c:rich>
                  <a:bodyPr/>
                  <a:lstStyle/>
                  <a:p>
                    <a:fld id="{E2019E24-13CB-4D02-B773-001050D8E4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9BC5-44EF-BDDC-5C028F6BBCCF}"/>
                </c:ext>
              </c:extLst>
            </c:dLbl>
            <c:dLbl>
              <c:idx val="90"/>
              <c:layout/>
              <c:tx>
                <c:rich>
                  <a:bodyPr/>
                  <a:lstStyle/>
                  <a:p>
                    <a:fld id="{6B8F134D-B321-4949-9CC2-049201CA59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9BC5-44EF-BDDC-5C028F6BBCCF}"/>
                </c:ext>
              </c:extLst>
            </c:dLbl>
            <c:dLbl>
              <c:idx val="91"/>
              <c:layout/>
              <c:tx>
                <c:rich>
                  <a:bodyPr/>
                  <a:lstStyle/>
                  <a:p>
                    <a:fld id="{3046BF82-5852-4D2E-A70D-147D60FC3F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9BC5-44EF-BDDC-5C028F6BBCCF}"/>
                </c:ext>
              </c:extLst>
            </c:dLbl>
            <c:dLbl>
              <c:idx val="92"/>
              <c:layout/>
              <c:tx>
                <c:rich>
                  <a:bodyPr/>
                  <a:lstStyle/>
                  <a:p>
                    <a:fld id="{681E0073-D3F5-4A2A-9AB4-5BAD35F19F2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9BC5-44EF-BDDC-5C028F6BBCCF}"/>
                </c:ext>
              </c:extLst>
            </c:dLbl>
            <c:dLbl>
              <c:idx val="93"/>
              <c:layout/>
              <c:tx>
                <c:rich>
                  <a:bodyPr/>
                  <a:lstStyle/>
                  <a:p>
                    <a:fld id="{40DF9A06-5F45-4FB0-BB8D-1680FABCF1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9BC5-44EF-BDDC-5C028F6BBCCF}"/>
                </c:ext>
              </c:extLst>
            </c:dLbl>
            <c:dLbl>
              <c:idx val="94"/>
              <c:layout/>
              <c:tx>
                <c:rich>
                  <a:bodyPr/>
                  <a:lstStyle/>
                  <a:p>
                    <a:fld id="{9F29F71E-89C5-4F01-B3AA-FBA09F7B2D2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9BC5-44EF-BDDC-5C028F6BBCCF}"/>
                </c:ext>
              </c:extLst>
            </c:dLbl>
            <c:dLbl>
              <c:idx val="95"/>
              <c:layout/>
              <c:tx>
                <c:rich>
                  <a:bodyPr/>
                  <a:lstStyle/>
                  <a:p>
                    <a:fld id="{B7AFE227-AA6F-47DF-B25C-44E4D06906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9BC5-44EF-BDDC-5C028F6BBCCF}"/>
                </c:ext>
              </c:extLst>
            </c:dLbl>
            <c:dLbl>
              <c:idx val="9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60-9BC5-44EF-BDDC-5C028F6BBCCF}"/>
                </c:ext>
              </c:extLst>
            </c:dLbl>
            <c:dLbl>
              <c:idx val="97"/>
              <c:layout/>
              <c:tx>
                <c:rich>
                  <a:bodyPr/>
                  <a:lstStyle/>
                  <a:p>
                    <a:fld id="{89E61A0F-0EF7-4D3B-98D3-A45BCBB74EB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9BC5-44EF-BDDC-5C028F6BBCCF}"/>
                </c:ext>
              </c:extLst>
            </c:dLbl>
            <c:dLbl>
              <c:idx val="98"/>
              <c:layout/>
              <c:tx>
                <c:rich>
                  <a:bodyPr/>
                  <a:lstStyle/>
                  <a:p>
                    <a:fld id="{03C9AB4A-0575-4595-8A75-05942D006E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9BC5-44EF-BDDC-5C028F6BBCCF}"/>
                </c:ext>
              </c:extLst>
            </c:dLbl>
            <c:dLbl>
              <c:idx val="99"/>
              <c:layout/>
              <c:tx>
                <c:rich>
                  <a:bodyPr/>
                  <a:lstStyle/>
                  <a:p>
                    <a:fld id="{030BE4BC-E0B4-4F73-B572-7EB11EE785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9BC5-44EF-BDDC-5C028F6BBCCF}"/>
                </c:ext>
              </c:extLst>
            </c:dLbl>
            <c:dLbl>
              <c:idx val="100"/>
              <c:layout/>
              <c:tx>
                <c:rich>
                  <a:bodyPr/>
                  <a:lstStyle/>
                  <a:p>
                    <a:fld id="{531EFA9F-9F0E-4A89-B4DD-705ED85B2C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9BC5-44EF-BDDC-5C028F6BBCCF}"/>
                </c:ext>
              </c:extLst>
            </c:dLbl>
            <c:dLbl>
              <c:idx val="101"/>
              <c:layout/>
              <c:tx>
                <c:rich>
                  <a:bodyPr/>
                  <a:lstStyle/>
                  <a:p>
                    <a:fld id="{BEEE65EE-C34E-4D0F-B369-02DE685306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9BC5-44EF-BDDC-5C028F6BBCCF}"/>
                </c:ext>
              </c:extLst>
            </c:dLbl>
            <c:dLbl>
              <c:idx val="102"/>
              <c:layout/>
              <c:tx>
                <c:rich>
                  <a:bodyPr/>
                  <a:lstStyle/>
                  <a:p>
                    <a:fld id="{C6C95BF1-645C-44B9-818C-BB307554216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9BC5-44EF-BDDC-5C028F6BBCCF}"/>
                </c:ext>
              </c:extLst>
            </c:dLbl>
            <c:dLbl>
              <c:idx val="103"/>
              <c:layout/>
              <c:tx>
                <c:rich>
                  <a:bodyPr/>
                  <a:lstStyle/>
                  <a:p>
                    <a:fld id="{1B942119-3F20-40C7-ABEF-432204A1BD1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9BC5-44EF-BDDC-5C028F6BBCCF}"/>
                </c:ext>
              </c:extLst>
            </c:dLbl>
            <c:dLbl>
              <c:idx val="104"/>
              <c:layout/>
              <c:tx>
                <c:rich>
                  <a:bodyPr/>
                  <a:lstStyle/>
                  <a:p>
                    <a:fld id="{0B1C7712-FADA-4891-AE13-AF7BAE6473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9BC5-44EF-BDDC-5C028F6BBCCF}"/>
                </c:ext>
              </c:extLst>
            </c:dLbl>
            <c:dLbl>
              <c:idx val="105"/>
              <c:layout/>
              <c:tx>
                <c:rich>
                  <a:bodyPr/>
                  <a:lstStyle/>
                  <a:p>
                    <a:fld id="{365837F5-09F5-4BF9-9388-44C735935E3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9BC5-44EF-BDDC-5C028F6BBCCF}"/>
                </c:ext>
              </c:extLst>
            </c:dLbl>
            <c:dLbl>
              <c:idx val="106"/>
              <c:layout/>
              <c:tx>
                <c:rich>
                  <a:bodyPr/>
                  <a:lstStyle/>
                  <a:p>
                    <a:fld id="{F3797582-B1D7-4280-B701-932D6F22D1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9BC5-44EF-BDDC-5C028F6BBCCF}"/>
                </c:ext>
              </c:extLst>
            </c:dLbl>
            <c:dLbl>
              <c:idx val="107"/>
              <c:layout/>
              <c:tx>
                <c:rich>
                  <a:bodyPr/>
                  <a:lstStyle/>
                  <a:p>
                    <a:fld id="{3C42787D-6D4F-41A8-AFC8-9DA9ADFCCA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9BC5-44EF-BDDC-5C028F6BBCCF}"/>
                </c:ext>
              </c:extLst>
            </c:dLbl>
            <c:dLbl>
              <c:idx val="108"/>
              <c:layout/>
              <c:tx>
                <c:rich>
                  <a:bodyPr/>
                  <a:lstStyle/>
                  <a:p>
                    <a:fld id="{E76BD334-B75E-4AFC-BE11-52D0BD10DD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9BC5-44EF-BDDC-5C028F6BBCCF}"/>
                </c:ext>
              </c:extLst>
            </c:dLbl>
            <c:dLbl>
              <c:idx val="109"/>
              <c:layout/>
              <c:tx>
                <c:rich>
                  <a:bodyPr/>
                  <a:lstStyle/>
                  <a:p>
                    <a:fld id="{37490345-313B-4C10-8C81-8807FC3B5B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9BC5-44EF-BDDC-5C028F6BBC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xVal>
            <c:numRef>
              <c:f>'Halloween II, 2003'!$E$3:$E$112</c:f>
              <c:numCache>
                <c:formatCode>General</c:formatCode>
                <c:ptCount val="110"/>
                <c:pt idx="0">
                  <c:v>0.90667626836863313</c:v>
                </c:pt>
                <c:pt idx="1">
                  <c:v>0.9404069009005358</c:v>
                </c:pt>
                <c:pt idx="2">
                  <c:v>0.90168162435810562</c:v>
                </c:pt>
                <c:pt idx="3">
                  <c:v>0.8634835860786646</c:v>
                </c:pt>
                <c:pt idx="4">
                  <c:v>0.90467836325525008</c:v>
                </c:pt>
                <c:pt idx="5">
                  <c:v>0.90748445139125822</c:v>
                </c:pt>
                <c:pt idx="6">
                  <c:v>0.8957893548098933</c:v>
                </c:pt>
                <c:pt idx="7">
                  <c:v>0.92321022734738412</c:v>
                </c:pt>
                <c:pt idx="8">
                  <c:v>0.9183773485023391</c:v>
                </c:pt>
                <c:pt idx="9">
                  <c:v>0.915170861858009</c:v>
                </c:pt>
                <c:pt idx="10">
                  <c:v>0.88294759285892688</c:v>
                </c:pt>
                <c:pt idx="11">
                  <c:v>0.8987175352581448</c:v>
                </c:pt>
                <c:pt idx="12">
                  <c:v>0.85336889526743975</c:v>
                </c:pt>
                <c:pt idx="13">
                  <c:v>0.78876233443072752</c:v>
                </c:pt>
                <c:pt idx="14">
                  <c:v>0.91699045070340357</c:v>
                </c:pt>
                <c:pt idx="15">
                  <c:v>0.76615660022628507</c:v>
                </c:pt>
                <c:pt idx="16">
                  <c:v>0.90107704442017023</c:v>
                </c:pt>
                <c:pt idx="17">
                  <c:v>0.91333237429302339</c:v>
                </c:pt>
                <c:pt idx="18">
                  <c:v>0.87504244381568752</c:v>
                </c:pt>
                <c:pt idx="19">
                  <c:v>0.75756498438404962</c:v>
                </c:pt>
                <c:pt idx="20">
                  <c:v>0.88506887541219792</c:v>
                </c:pt>
                <c:pt idx="21">
                  <c:v>0.90974402212214811</c:v>
                </c:pt>
                <c:pt idx="22">
                  <c:v>0.90887247825250872</c:v>
                </c:pt>
                <c:pt idx="23">
                  <c:v>0.9539790188527294</c:v>
                </c:pt>
                <c:pt idx="24">
                  <c:v>0.85473072841677677</c:v>
                </c:pt>
                <c:pt idx="25">
                  <c:v>0.97487794337766942</c:v>
                </c:pt>
                <c:pt idx="26">
                  <c:v>0.90564284908725112</c:v>
                </c:pt>
                <c:pt idx="27">
                  <c:v>0.90438066547894891</c:v>
                </c:pt>
                <c:pt idx="28">
                  <c:v>0.91347443962194852</c:v>
                </c:pt>
                <c:pt idx="29">
                  <c:v>0.93194458419750525</c:v>
                </c:pt>
                <c:pt idx="30">
                  <c:v>0.83819496870594423</c:v>
                </c:pt>
                <c:pt idx="31">
                  <c:v>0.79462657497900346</c:v>
                </c:pt>
                <c:pt idx="32">
                  <c:v>0.80125381269106066</c:v>
                </c:pt>
                <c:pt idx="33">
                  <c:v>0.96217046861529198</c:v>
                </c:pt>
                <c:pt idx="34">
                  <c:v>0.77406126769851158</c:v>
                </c:pt>
                <c:pt idx="35">
                  <c:v>0.94832365520619932</c:v>
                </c:pt>
                <c:pt idx="36">
                  <c:v>0.98462537656098437</c:v>
                </c:pt>
                <c:pt idx="37">
                  <c:v>0.84767792760806271</c:v>
                </c:pt>
                <c:pt idx="38">
                  <c:v>0.93618228337898823</c:v>
                </c:pt>
                <c:pt idx="39">
                  <c:v>0.8145207363404583</c:v>
                </c:pt>
                <c:pt idx="40">
                  <c:v>0.94141170164045607</c:v>
                </c:pt>
                <c:pt idx="41">
                  <c:v>0.96221797902676076</c:v>
                </c:pt>
                <c:pt idx="42">
                  <c:v>0.96009868956662792</c:v>
                </c:pt>
                <c:pt idx="43">
                  <c:v>0.76895340479397567</c:v>
                </c:pt>
                <c:pt idx="44">
                  <c:v>0.98708039245794088</c:v>
                </c:pt>
                <c:pt idx="45">
                  <c:v>0.8021926714723866</c:v>
                </c:pt>
                <c:pt idx="46">
                  <c:v>0.86003042958814746</c:v>
                </c:pt>
                <c:pt idx="47">
                  <c:v>0.90945395072883339</c:v>
                </c:pt>
                <c:pt idx="48">
                  <c:v>0.83436715302893882</c:v>
                </c:pt>
                <c:pt idx="49">
                  <c:v>0.98622793865778369</c:v>
                </c:pt>
                <c:pt idx="50">
                  <c:v>0.96726776629184108</c:v>
                </c:pt>
                <c:pt idx="51">
                  <c:v>0.82835377397530285</c:v>
                </c:pt>
                <c:pt idx="52">
                  <c:v>0.77328720294377473</c:v>
                </c:pt>
                <c:pt idx="53">
                  <c:v>0.73751312275373404</c:v>
                </c:pt>
                <c:pt idx="54">
                  <c:v>0.81784852251534912</c:v>
                </c:pt>
                <c:pt idx="55">
                  <c:v>0.75665280077730901</c:v>
                </c:pt>
                <c:pt idx="56">
                  <c:v>0.99290337202241408</c:v>
                </c:pt>
                <c:pt idx="57">
                  <c:v>0.99871935583681437</c:v>
                </c:pt>
                <c:pt idx="58">
                  <c:v>0.76794823716985983</c:v>
                </c:pt>
                <c:pt idx="59">
                  <c:v>0.82649152503912593</c:v>
                </c:pt>
                <c:pt idx="60">
                  <c:v>0.7426774924268843</c:v>
                </c:pt>
                <c:pt idx="61">
                  <c:v>0.73857302452787266</c:v>
                </c:pt>
                <c:pt idx="62">
                  <c:v>0.80644460426748255</c:v>
                </c:pt>
                <c:pt idx="63">
                  <c:v>0.99634529391611582</c:v>
                </c:pt>
                <c:pt idx="64">
                  <c:v>0.97134206981326143</c:v>
                </c:pt>
                <c:pt idx="65">
                  <c:v>0.71764029143399566</c:v>
                </c:pt>
                <c:pt idx="66">
                  <c:v>0.72006686695983335</c:v>
                </c:pt>
                <c:pt idx="67">
                  <c:v>0.9682349658525935</c:v>
                </c:pt>
                <c:pt idx="68">
                  <c:v>0.37363545217632199</c:v>
                </c:pt>
                <c:pt idx="69">
                  <c:v>0.7426774924268843</c:v>
                </c:pt>
                <c:pt idx="70">
                  <c:v>0.63943900198058468</c:v>
                </c:pt>
                <c:pt idx="71">
                  <c:v>0.48740253251672561</c:v>
                </c:pt>
                <c:pt idx="72">
                  <c:v>0.56034993929749366</c:v>
                </c:pt>
                <c:pt idx="73">
                  <c:v>0.68135988369978495</c:v>
                </c:pt>
                <c:pt idx="74">
                  <c:v>0.61923098053843839</c:v>
                </c:pt>
                <c:pt idx="75">
                  <c:v>0.49682251368339536</c:v>
                </c:pt>
                <c:pt idx="76">
                  <c:v>0.60362553387109619</c:v>
                </c:pt>
                <c:pt idx="77">
                  <c:v>0.62687580930368614</c:v>
                </c:pt>
                <c:pt idx="78">
                  <c:v>0.73763095954967495</c:v>
                </c:pt>
                <c:pt idx="79">
                  <c:v>0.71239359858794638</c:v>
                </c:pt>
                <c:pt idx="80">
                  <c:v>0.69503490534022683</c:v>
                </c:pt>
                <c:pt idx="81">
                  <c:v>0.75425137024454192</c:v>
                </c:pt>
                <c:pt idx="82">
                  <c:v>0.54785529379725251</c:v>
                </c:pt>
                <c:pt idx="83">
                  <c:v>0.3642267058128158</c:v>
                </c:pt>
                <c:pt idx="84">
                  <c:v>0.48983899788688817</c:v>
                </c:pt>
                <c:pt idx="85">
                  <c:v>0.44056599455021911</c:v>
                </c:pt>
                <c:pt idx="86">
                  <c:v>0.41850122664896355</c:v>
                </c:pt>
                <c:pt idx="87">
                  <c:v>0.56870541773928063</c:v>
                </c:pt>
                <c:pt idx="88">
                  <c:v>0.68683386009377612</c:v>
                </c:pt>
                <c:pt idx="89">
                  <c:v>0.70016194888305572</c:v>
                </c:pt>
                <c:pt idx="90">
                  <c:v>0.28133671352609985</c:v>
                </c:pt>
                <c:pt idx="91">
                  <c:v>0.24429205657367078</c:v>
                </c:pt>
                <c:pt idx="92">
                  <c:v>0.68658010634082212</c:v>
                </c:pt>
                <c:pt idx="93">
                  <c:v>0.50813978362133905</c:v>
                </c:pt>
                <c:pt idx="94">
                  <c:v>0.75379279263652843</c:v>
                </c:pt>
                <c:pt idx="95">
                  <c:v>0.66757271492668613</c:v>
                </c:pt>
                <c:pt idx="96">
                  <c:v>0.30802088993242099</c:v>
                </c:pt>
                <c:pt idx="97">
                  <c:v>0.71251605092226067</c:v>
                </c:pt>
                <c:pt idx="98">
                  <c:v>0.5910281036283429</c:v>
                </c:pt>
                <c:pt idx="99">
                  <c:v>0.63702045849414435</c:v>
                </c:pt>
                <c:pt idx="100">
                  <c:v>0.33988718364041348</c:v>
                </c:pt>
                <c:pt idx="101">
                  <c:v>0.67854437140326795</c:v>
                </c:pt>
                <c:pt idx="102">
                  <c:v>0.68225361495063219</c:v>
                </c:pt>
                <c:pt idx="103">
                  <c:v>0.55817963034090423</c:v>
                </c:pt>
                <c:pt idx="104">
                  <c:v>9.619320516302618E-2</c:v>
                </c:pt>
                <c:pt idx="105">
                  <c:v>0.53376209036541755</c:v>
                </c:pt>
                <c:pt idx="106">
                  <c:v>0.58806762314392991</c:v>
                </c:pt>
                <c:pt idx="107">
                  <c:v>0.67404459073741629</c:v>
                </c:pt>
                <c:pt idx="108">
                  <c:v>0.65895207835923397</c:v>
                </c:pt>
                <c:pt idx="109">
                  <c:v>0.46715841106769812</c:v>
                </c:pt>
              </c:numCache>
            </c:numRef>
          </c:xVal>
          <c:yVal>
            <c:numRef>
              <c:f>'Halloween II, 2003'!$B$3:$B$112</c:f>
              <c:numCache>
                <c:formatCode>General</c:formatCode>
                <c:ptCount val="110"/>
                <c:pt idx="0">
                  <c:v>1702.0497201903356</c:v>
                </c:pt>
                <c:pt idx="1">
                  <c:v>942.33894512537256</c:v>
                </c:pt>
                <c:pt idx="2">
                  <c:v>797.32615660092324</c:v>
                </c:pt>
                <c:pt idx="3">
                  <c:v>759.47609409381676</c:v>
                </c:pt>
                <c:pt idx="4">
                  <c:v>735.92381399163867</c:v>
                </c:pt>
                <c:pt idx="5">
                  <c:v>719.27213904057203</c:v>
                </c:pt>
                <c:pt idx="6">
                  <c:v>703.39469005672777</c:v>
                </c:pt>
                <c:pt idx="7">
                  <c:v>609.76206835125447</c:v>
                </c:pt>
                <c:pt idx="8">
                  <c:v>546.35432642196588</c:v>
                </c:pt>
                <c:pt idx="9">
                  <c:v>546.20774436106262</c:v>
                </c:pt>
                <c:pt idx="10">
                  <c:v>486.38462146741443</c:v>
                </c:pt>
                <c:pt idx="11">
                  <c:v>480.46148648981227</c:v>
                </c:pt>
                <c:pt idx="12">
                  <c:v>477.55732640176302</c:v>
                </c:pt>
                <c:pt idx="13">
                  <c:v>471.5516938788366</c:v>
                </c:pt>
                <c:pt idx="14">
                  <c:v>456.75062123657807</c:v>
                </c:pt>
                <c:pt idx="15">
                  <c:v>430.67040762049118</c:v>
                </c:pt>
                <c:pt idx="16">
                  <c:v>410.01426804441815</c:v>
                </c:pt>
                <c:pt idx="17">
                  <c:v>397.75293839266607</c:v>
                </c:pt>
                <c:pt idx="18">
                  <c:v>364.64122092818855</c:v>
                </c:pt>
                <c:pt idx="19">
                  <c:v>358.67534066339158</c:v>
                </c:pt>
                <c:pt idx="20">
                  <c:v>358.65192039078784</c:v>
                </c:pt>
                <c:pt idx="21">
                  <c:v>358.35178247080063</c:v>
                </c:pt>
                <c:pt idx="22">
                  <c:v>344.96237475991495</c:v>
                </c:pt>
                <c:pt idx="23">
                  <c:v>330.08029326210919</c:v>
                </c:pt>
                <c:pt idx="24">
                  <c:v>328.89270286827588</c:v>
                </c:pt>
                <c:pt idx="25">
                  <c:v>327.3912033027155</c:v>
                </c:pt>
                <c:pt idx="26">
                  <c:v>320.4555229474131</c:v>
                </c:pt>
                <c:pt idx="27">
                  <c:v>319.21134065067298</c:v>
                </c:pt>
                <c:pt idx="28">
                  <c:v>313.96815125104649</c:v>
                </c:pt>
                <c:pt idx="29">
                  <c:v>309.71599894096528</c:v>
                </c:pt>
                <c:pt idx="30">
                  <c:v>307.88419900995245</c:v>
                </c:pt>
                <c:pt idx="31">
                  <c:v>301.93542355940946</c:v>
                </c:pt>
                <c:pt idx="32">
                  <c:v>298.00671133382212</c:v>
                </c:pt>
                <c:pt idx="33">
                  <c:v>279.85662400593628</c:v>
                </c:pt>
                <c:pt idx="34">
                  <c:v>279</c:v>
                </c:pt>
                <c:pt idx="35">
                  <c:v>276.33611779859683</c:v>
                </c:pt>
                <c:pt idx="36">
                  <c:v>273.72275834774865</c:v>
                </c:pt>
                <c:pt idx="37">
                  <c:v>272.97618943783357</c:v>
                </c:pt>
                <c:pt idx="38">
                  <c:v>266.94006818010666</c:v>
                </c:pt>
                <c:pt idx="39">
                  <c:v>262.41714882987355</c:v>
                </c:pt>
                <c:pt idx="40">
                  <c:v>255.80070367377803</c:v>
                </c:pt>
                <c:pt idx="41">
                  <c:v>254.01771591761076</c:v>
                </c:pt>
                <c:pt idx="42">
                  <c:v>232.94849216082082</c:v>
                </c:pt>
                <c:pt idx="43">
                  <c:v>232.93990641364996</c:v>
                </c:pt>
                <c:pt idx="44">
                  <c:v>229.26403991904181</c:v>
                </c:pt>
                <c:pt idx="45">
                  <c:v>227.20035211240321</c:v>
                </c:pt>
                <c:pt idx="46">
                  <c:v>226.90350371909199</c:v>
                </c:pt>
                <c:pt idx="47">
                  <c:v>223.01757778255956</c:v>
                </c:pt>
                <c:pt idx="48">
                  <c:v>211.34627983477731</c:v>
                </c:pt>
                <c:pt idx="49">
                  <c:v>209.46837470128995</c:v>
                </c:pt>
                <c:pt idx="50">
                  <c:v>205.39905063071737</c:v>
                </c:pt>
                <c:pt idx="51">
                  <c:v>204.41624201613726</c:v>
                </c:pt>
                <c:pt idx="52">
                  <c:v>198.72845795205075</c:v>
                </c:pt>
                <c:pt idx="53">
                  <c:v>195.92090240706835</c:v>
                </c:pt>
                <c:pt idx="54">
                  <c:v>193.30013297007844</c:v>
                </c:pt>
                <c:pt idx="55">
                  <c:v>171.18995297621879</c:v>
                </c:pt>
                <c:pt idx="56">
                  <c:v>166.50825805346713</c:v>
                </c:pt>
                <c:pt idx="57">
                  <c:v>160.95340940781591</c:v>
                </c:pt>
                <c:pt idx="58">
                  <c:v>141.15474525985655</c:v>
                </c:pt>
                <c:pt idx="59">
                  <c:v>140.68759717899798</c:v>
                </c:pt>
                <c:pt idx="60">
                  <c:v>140.03570973148243</c:v>
                </c:pt>
                <c:pt idx="61">
                  <c:v>139.31618714277246</c:v>
                </c:pt>
                <c:pt idx="62">
                  <c:v>129.49517365523704</c:v>
                </c:pt>
                <c:pt idx="63">
                  <c:v>123.8789731956154</c:v>
                </c:pt>
                <c:pt idx="64">
                  <c:v>117.24354992919652</c:v>
                </c:pt>
                <c:pt idx="65">
                  <c:v>106.23088063270491</c:v>
                </c:pt>
                <c:pt idx="66">
                  <c:v>100.71742649611338</c:v>
                </c:pt>
                <c:pt idx="67">
                  <c:v>98.478424032881435</c:v>
                </c:pt>
                <c:pt idx="68">
                  <c:v>87.051708771281454</c:v>
                </c:pt>
                <c:pt idx="69">
                  <c:v>86.643199071320652</c:v>
                </c:pt>
                <c:pt idx="70">
                  <c:v>83.842719197912473</c:v>
                </c:pt>
                <c:pt idx="71">
                  <c:v>82.87339742040264</c:v>
                </c:pt>
                <c:pt idx="72">
                  <c:v>82.29823813423954</c:v>
                </c:pt>
                <c:pt idx="73">
                  <c:v>79.924335555965058</c:v>
                </c:pt>
                <c:pt idx="74">
                  <c:v>79.404030124421269</c:v>
                </c:pt>
                <c:pt idx="75">
                  <c:v>76.922038454528746</c:v>
                </c:pt>
                <c:pt idx="76">
                  <c:v>76.380504353614342</c:v>
                </c:pt>
                <c:pt idx="77">
                  <c:v>76.358420612513328</c:v>
                </c:pt>
                <c:pt idx="78">
                  <c:v>75.703310435789405</c:v>
                </c:pt>
                <c:pt idx="79">
                  <c:v>72.367119605522504</c:v>
                </c:pt>
                <c:pt idx="80">
                  <c:v>69.641941385920603</c:v>
                </c:pt>
                <c:pt idx="81">
                  <c:v>69.446792104414371</c:v>
                </c:pt>
                <c:pt idx="82">
                  <c:v>68.249542123006222</c:v>
                </c:pt>
                <c:pt idx="83">
                  <c:v>67.000306086054565</c:v>
                </c:pt>
                <c:pt idx="84">
                  <c:v>66.573795989863754</c:v>
                </c:pt>
                <c:pt idx="85">
                  <c:v>65.999970407190332</c:v>
                </c:pt>
                <c:pt idx="86">
                  <c:v>65.693721458465873</c:v>
                </c:pt>
                <c:pt idx="87">
                  <c:v>61.565918369561416</c:v>
                </c:pt>
                <c:pt idx="88">
                  <c:v>58.309518948453004</c:v>
                </c:pt>
                <c:pt idx="89">
                  <c:v>57.314919523628397</c:v>
                </c:pt>
                <c:pt idx="90">
                  <c:v>55.110024007377731</c:v>
                </c:pt>
                <c:pt idx="91">
                  <c:v>54.78138369920935</c:v>
                </c:pt>
                <c:pt idx="92">
                  <c:v>53.338541412378348</c:v>
                </c:pt>
                <c:pt idx="93">
                  <c:v>52.201532544552748</c:v>
                </c:pt>
                <c:pt idx="94">
                  <c:v>48.382052437312694</c:v>
                </c:pt>
                <c:pt idx="95">
                  <c:v>48.166378315169183</c:v>
                </c:pt>
                <c:pt idx="96">
                  <c:v>46.637431842117174</c:v>
                </c:pt>
                <c:pt idx="97">
                  <c:v>46.010868281309364</c:v>
                </c:pt>
                <c:pt idx="98">
                  <c:v>44.271887242357309</c:v>
                </c:pt>
                <c:pt idx="99">
                  <c:v>43.185645763378368</c:v>
                </c:pt>
                <c:pt idx="100">
                  <c:v>43.001254750951745</c:v>
                </c:pt>
                <c:pt idx="101">
                  <c:v>42.93189612721671</c:v>
                </c:pt>
                <c:pt idx="102">
                  <c:v>41.43669871020132</c:v>
                </c:pt>
                <c:pt idx="103">
                  <c:v>41.064118653884591</c:v>
                </c:pt>
                <c:pt idx="104">
                  <c:v>41.048751503547585</c:v>
                </c:pt>
                <c:pt idx="105">
                  <c:v>40.298481998298492</c:v>
                </c:pt>
                <c:pt idx="106">
                  <c:v>34.23448553724738</c:v>
                </c:pt>
                <c:pt idx="107">
                  <c:v>34.23448553724738</c:v>
                </c:pt>
                <c:pt idx="108">
                  <c:v>31.318444576688751</c:v>
                </c:pt>
                <c:pt idx="109">
                  <c:v>26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'Halloween II, 2003'!$A$3:$A$112</c15:f>
                <c15:dlblRangeCache>
                  <c:ptCount val="110"/>
                  <c:pt idx="0">
                    <c:v>CMO</c:v>
                  </c:pt>
                  <c:pt idx="1">
                    <c:v>BRW</c:v>
                  </c:pt>
                  <c:pt idx="2">
                    <c:v>MCQ</c:v>
                  </c:pt>
                  <c:pt idx="3">
                    <c:v>SIT</c:v>
                  </c:pt>
                  <c:pt idx="4">
                    <c:v>MUO</c:v>
                  </c:pt>
                  <c:pt idx="5">
                    <c:v>IVA</c:v>
                  </c:pt>
                  <c:pt idx="6">
                    <c:v>PEL</c:v>
                  </c:pt>
                  <c:pt idx="7">
                    <c:v>SOR</c:v>
                  </c:pt>
                  <c:pt idx="8">
                    <c:v>TRO</c:v>
                  </c:pt>
                  <c:pt idx="9">
                    <c:v>MAS</c:v>
                  </c:pt>
                  <c:pt idx="10">
                    <c:v>MEA</c:v>
                  </c:pt>
                  <c:pt idx="11">
                    <c:v>SOD</c:v>
                  </c:pt>
                  <c:pt idx="12">
                    <c:v>PAF</c:v>
                  </c:pt>
                  <c:pt idx="13">
                    <c:v>BFE</c:v>
                  </c:pt>
                  <c:pt idx="14">
                    <c:v>AND</c:v>
                  </c:pt>
                  <c:pt idx="15">
                    <c:v>WNG</c:v>
                  </c:pt>
                  <c:pt idx="16">
                    <c:v>LOZ</c:v>
                  </c:pt>
                  <c:pt idx="17">
                    <c:v>KIL</c:v>
                  </c:pt>
                  <c:pt idx="18">
                    <c:v>OUJ</c:v>
                  </c:pt>
                  <c:pt idx="19">
                    <c:v>VAL</c:v>
                  </c:pt>
                  <c:pt idx="20">
                    <c:v>RVK</c:v>
                  </c:pt>
                  <c:pt idx="21">
                    <c:v>PBQ</c:v>
                  </c:pt>
                  <c:pt idx="22">
                    <c:v>ABK</c:v>
                  </c:pt>
                  <c:pt idx="23">
                    <c:v>IQA</c:v>
                  </c:pt>
                  <c:pt idx="24">
                    <c:v>HAN</c:v>
                  </c:pt>
                  <c:pt idx="25">
                    <c:v>CBB</c:v>
                  </c:pt>
                  <c:pt idx="26">
                    <c:v>LRV</c:v>
                  </c:pt>
                  <c:pt idx="27">
                    <c:v>KIR</c:v>
                  </c:pt>
                  <c:pt idx="28">
                    <c:v>NAQ</c:v>
                  </c:pt>
                  <c:pt idx="29">
                    <c:v>FCC</c:v>
                  </c:pt>
                  <c:pt idx="30">
                    <c:v>NUR</c:v>
                  </c:pt>
                  <c:pt idx="31">
                    <c:v>ESK</c:v>
                  </c:pt>
                  <c:pt idx="32">
                    <c:v>CZT</c:v>
                  </c:pt>
                  <c:pt idx="33">
                    <c:v>HOR</c:v>
                  </c:pt>
                  <c:pt idx="34">
                    <c:v>HLP</c:v>
                  </c:pt>
                  <c:pt idx="35">
                    <c:v>BJN</c:v>
                  </c:pt>
                  <c:pt idx="36">
                    <c:v>SBA</c:v>
                  </c:pt>
                  <c:pt idx="37">
                    <c:v>LER</c:v>
                  </c:pt>
                  <c:pt idx="38">
                    <c:v>YKC</c:v>
                  </c:pt>
                  <c:pt idx="39">
                    <c:v>TAR</c:v>
                  </c:pt>
                  <c:pt idx="40">
                    <c:v>MAW</c:v>
                  </c:pt>
                  <c:pt idx="41">
                    <c:v>HRN</c:v>
                  </c:pt>
                  <c:pt idx="42">
                    <c:v>BLC</c:v>
                  </c:pt>
                  <c:pt idx="43">
                    <c:v>AIA</c:v>
                  </c:pt>
                  <c:pt idx="44">
                    <c:v>CSY</c:v>
                  </c:pt>
                  <c:pt idx="45">
                    <c:v>STJ</c:v>
                  </c:pt>
                  <c:pt idx="46">
                    <c:v>DOB</c:v>
                  </c:pt>
                  <c:pt idx="47">
                    <c:v>LEK</c:v>
                  </c:pt>
                  <c:pt idx="48">
                    <c:v>UPS</c:v>
                  </c:pt>
                  <c:pt idx="49">
                    <c:v>DRV</c:v>
                  </c:pt>
                  <c:pt idx="50">
                    <c:v>LYR</c:v>
                  </c:pt>
                  <c:pt idx="51">
                    <c:v>LOV</c:v>
                  </c:pt>
                  <c:pt idx="52">
                    <c:v>NVS</c:v>
                  </c:pt>
                  <c:pt idx="53">
                    <c:v>HAD</c:v>
                  </c:pt>
                  <c:pt idx="54">
                    <c:v>NEW</c:v>
                  </c:pt>
                  <c:pt idx="55">
                    <c:v>AMS</c:v>
                  </c:pt>
                  <c:pt idx="56">
                    <c:v>RES</c:v>
                  </c:pt>
                  <c:pt idx="57">
                    <c:v>ALE</c:v>
                  </c:pt>
                  <c:pt idx="58">
                    <c:v>EYR</c:v>
                  </c:pt>
                  <c:pt idx="59">
                    <c:v>OTT</c:v>
                  </c:pt>
                  <c:pt idx="60">
                    <c:v>NGK</c:v>
                  </c:pt>
                  <c:pt idx="61">
                    <c:v>BEL</c:v>
                  </c:pt>
                  <c:pt idx="62">
                    <c:v>VIC</c:v>
                  </c:pt>
                  <c:pt idx="63">
                    <c:v>THL</c:v>
                  </c:pt>
                  <c:pt idx="64">
                    <c:v>NAL</c:v>
                  </c:pt>
                  <c:pt idx="65">
                    <c:v>DOU</c:v>
                  </c:pt>
                  <c:pt idx="66">
                    <c:v>MAB</c:v>
                  </c:pt>
                  <c:pt idx="67">
                    <c:v>GDH</c:v>
                  </c:pt>
                  <c:pt idx="68">
                    <c:v>MLT</c:v>
                  </c:pt>
                  <c:pt idx="69">
                    <c:v>LIV</c:v>
                  </c:pt>
                  <c:pt idx="70">
                    <c:v>TUC</c:v>
                  </c:pt>
                  <c:pt idx="71">
                    <c:v>CTA</c:v>
                  </c:pt>
                  <c:pt idx="72">
                    <c:v>ASP</c:v>
                  </c:pt>
                  <c:pt idx="73">
                    <c:v>FRN</c:v>
                  </c:pt>
                  <c:pt idx="74">
                    <c:v>PST</c:v>
                  </c:pt>
                  <c:pt idx="75">
                    <c:v>TRW</c:v>
                  </c:pt>
                  <c:pt idx="76">
                    <c:v>MMB</c:v>
                  </c:pt>
                  <c:pt idx="77">
                    <c:v>DLR</c:v>
                  </c:pt>
                  <c:pt idx="78">
                    <c:v>IRT</c:v>
                  </c:pt>
                  <c:pt idx="79">
                    <c:v>CNB</c:v>
                  </c:pt>
                  <c:pt idx="80">
                    <c:v>GNA</c:v>
                  </c:pt>
                  <c:pt idx="81">
                    <c:v>BOU</c:v>
                  </c:pt>
                  <c:pt idx="82">
                    <c:v>LRM</c:v>
                  </c:pt>
                  <c:pt idx="83">
                    <c:v>HON</c:v>
                  </c:pt>
                  <c:pt idx="84">
                    <c:v>KAK</c:v>
                  </c:pt>
                  <c:pt idx="85">
                    <c:v>HTY</c:v>
                  </c:pt>
                  <c:pt idx="86">
                    <c:v>KNY</c:v>
                  </c:pt>
                  <c:pt idx="87">
                    <c:v>BMT</c:v>
                  </c:pt>
                  <c:pt idx="88">
                    <c:v>CLF</c:v>
                  </c:pt>
                  <c:pt idx="89">
                    <c:v>BDV</c:v>
                  </c:pt>
                  <c:pt idx="90">
                    <c:v>GZH</c:v>
                  </c:pt>
                  <c:pt idx="91">
                    <c:v>PHU</c:v>
                  </c:pt>
                  <c:pt idx="92">
                    <c:v>FUR</c:v>
                  </c:pt>
                  <c:pt idx="93">
                    <c:v>LZH</c:v>
                  </c:pt>
                  <c:pt idx="94">
                    <c:v>FRD</c:v>
                  </c:pt>
                  <c:pt idx="95">
                    <c:v>THY</c:v>
                  </c:pt>
                  <c:pt idx="96">
                    <c:v>VSS</c:v>
                  </c:pt>
                  <c:pt idx="97">
                    <c:v>LVV</c:v>
                  </c:pt>
                  <c:pt idx="98">
                    <c:v>AQU</c:v>
                  </c:pt>
                  <c:pt idx="99">
                    <c:v>SUA</c:v>
                  </c:pt>
                  <c:pt idx="100">
                    <c:v>CBI</c:v>
                  </c:pt>
                  <c:pt idx="101">
                    <c:v>NCK</c:v>
                  </c:pt>
                  <c:pt idx="102">
                    <c:v>HRB</c:v>
                  </c:pt>
                  <c:pt idx="103">
                    <c:v>EBR</c:v>
                  </c:pt>
                  <c:pt idx="104">
                    <c:v>TAM</c:v>
                  </c:pt>
                  <c:pt idx="105">
                    <c:v>SPT</c:v>
                  </c:pt>
                  <c:pt idx="106">
                    <c:v>HBK</c:v>
                  </c:pt>
                  <c:pt idx="107">
                    <c:v>HER</c:v>
                  </c:pt>
                  <c:pt idx="108">
                    <c:v>BSL</c:v>
                  </c:pt>
                  <c:pt idx="109">
                    <c:v>QSB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6E-9BC5-44EF-BDDC-5C028F6BB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67224"/>
        <c:axId val="564195784"/>
      </c:scatterChart>
      <c:valAx>
        <c:axId val="44506722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195784"/>
        <c:crosses val="autoZero"/>
        <c:crossBetween val="midCat"/>
      </c:valAx>
      <c:valAx>
        <c:axId val="5641957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67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[Storm max dBHdt vs latitude.xlsx]Sheet1!PivotTable2</c:name>
    <c:fmtId val="1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Sheet1!$K$1:$K$2</c:f>
              <c:strCache>
                <c:ptCount val="1"/>
                <c:pt idx="0">
                  <c:v>IVA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Sheet1!$J$3:$J$27</c:f>
              <c:strCache>
                <c:ptCount val="25"/>
                <c:pt idx="0">
                  <c:v>6:10:05</c:v>
                </c:pt>
                <c:pt idx="1">
                  <c:v>6:10:15</c:v>
                </c:pt>
                <c:pt idx="2">
                  <c:v>6:10:25</c:v>
                </c:pt>
                <c:pt idx="3">
                  <c:v>6:10:35</c:v>
                </c:pt>
                <c:pt idx="4">
                  <c:v>6:10:45</c:v>
                </c:pt>
                <c:pt idx="5">
                  <c:v>6:10:55</c:v>
                </c:pt>
                <c:pt idx="6">
                  <c:v>6:11:05</c:v>
                </c:pt>
                <c:pt idx="7">
                  <c:v>6:11:15</c:v>
                </c:pt>
                <c:pt idx="8">
                  <c:v>6:11:25</c:v>
                </c:pt>
                <c:pt idx="9">
                  <c:v>6:11:35</c:v>
                </c:pt>
                <c:pt idx="10">
                  <c:v>6:11:45</c:v>
                </c:pt>
                <c:pt idx="11">
                  <c:v>6:11:55</c:v>
                </c:pt>
                <c:pt idx="12">
                  <c:v>6:12:05</c:v>
                </c:pt>
                <c:pt idx="13">
                  <c:v>6:12:15</c:v>
                </c:pt>
                <c:pt idx="14">
                  <c:v>6:12:25</c:v>
                </c:pt>
                <c:pt idx="15">
                  <c:v>6:12:35</c:v>
                </c:pt>
                <c:pt idx="16">
                  <c:v>6:12:45</c:v>
                </c:pt>
                <c:pt idx="17">
                  <c:v>6:12:55</c:v>
                </c:pt>
                <c:pt idx="18">
                  <c:v>6:13:05</c:v>
                </c:pt>
                <c:pt idx="19">
                  <c:v>6:13:15</c:v>
                </c:pt>
                <c:pt idx="20">
                  <c:v>6:13:25</c:v>
                </c:pt>
                <c:pt idx="21">
                  <c:v>6:13:35</c:v>
                </c:pt>
                <c:pt idx="22">
                  <c:v>6:13:45</c:v>
                </c:pt>
                <c:pt idx="23">
                  <c:v>6:13:55</c:v>
                </c:pt>
                <c:pt idx="24">
                  <c:v>6:14:05</c:v>
                </c:pt>
              </c:strCache>
            </c:strRef>
          </c:cat>
          <c:val>
            <c:numRef>
              <c:f>Sheet1!$K$3:$K$27</c:f>
              <c:numCache>
                <c:formatCode>General</c:formatCode>
                <c:ptCount val="25"/>
                <c:pt idx="0">
                  <c:v>0</c:v>
                </c:pt>
                <c:pt idx="1">
                  <c:v>198.11632946327268</c:v>
                </c:pt>
                <c:pt idx="2">
                  <c:v>149.10573429616983</c:v>
                </c:pt>
                <c:pt idx="3">
                  <c:v>143.40376564093424</c:v>
                </c:pt>
                <c:pt idx="4">
                  <c:v>53.699162004634672</c:v>
                </c:pt>
                <c:pt idx="5">
                  <c:v>40.747024431239154</c:v>
                </c:pt>
                <c:pt idx="6">
                  <c:v>70.025423954446708</c:v>
                </c:pt>
                <c:pt idx="7">
                  <c:v>31.89043743820395</c:v>
                </c:pt>
                <c:pt idx="8">
                  <c:v>271.82119122687988</c:v>
                </c:pt>
                <c:pt idx="9">
                  <c:v>1138.1432247305256</c:v>
                </c:pt>
                <c:pt idx="10">
                  <c:v>2591.204322318099</c:v>
                </c:pt>
                <c:pt idx="11">
                  <c:v>2059.9110660414444</c:v>
                </c:pt>
                <c:pt idx="12">
                  <c:v>235.20688765425214</c:v>
                </c:pt>
                <c:pt idx="13">
                  <c:v>1662.4883758992121</c:v>
                </c:pt>
                <c:pt idx="14">
                  <c:v>1715.616460634486</c:v>
                </c:pt>
                <c:pt idx="15">
                  <c:v>793.08584655130483</c:v>
                </c:pt>
                <c:pt idx="16">
                  <c:v>707.20328053537764</c:v>
                </c:pt>
                <c:pt idx="17">
                  <c:v>971.72033013619716</c:v>
                </c:pt>
                <c:pt idx="18">
                  <c:v>390.17995848069899</c:v>
                </c:pt>
                <c:pt idx="19">
                  <c:v>460.89998915165961</c:v>
                </c:pt>
                <c:pt idx="20">
                  <c:v>747.77646392488168</c:v>
                </c:pt>
                <c:pt idx="21">
                  <c:v>745.49390339559454</c:v>
                </c:pt>
                <c:pt idx="22">
                  <c:v>333.29608458546284</c:v>
                </c:pt>
                <c:pt idx="23">
                  <c:v>409.30819683949642</c:v>
                </c:pt>
                <c:pt idx="24">
                  <c:v>523.80687280714449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D03-4918-83F6-3A1DCF894B58}"/>
            </c:ext>
          </c:extLst>
        </c:ser>
        <c:ser>
          <c:idx val="1"/>
          <c:order val="1"/>
          <c:tx>
            <c:strRef>
              <c:f>Sheet1!$L$1:$L$2</c:f>
              <c:strCache>
                <c:ptCount val="1"/>
                <c:pt idx="0">
                  <c:v>KIR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Sheet1!$J$3:$J$27</c:f>
              <c:strCache>
                <c:ptCount val="25"/>
                <c:pt idx="0">
                  <c:v>6:10:05</c:v>
                </c:pt>
                <c:pt idx="1">
                  <c:v>6:10:15</c:v>
                </c:pt>
                <c:pt idx="2">
                  <c:v>6:10:25</c:v>
                </c:pt>
                <c:pt idx="3">
                  <c:v>6:10:35</c:v>
                </c:pt>
                <c:pt idx="4">
                  <c:v>6:10:45</c:v>
                </c:pt>
                <c:pt idx="5">
                  <c:v>6:10:55</c:v>
                </c:pt>
                <c:pt idx="6">
                  <c:v>6:11:05</c:v>
                </c:pt>
                <c:pt idx="7">
                  <c:v>6:11:15</c:v>
                </c:pt>
                <c:pt idx="8">
                  <c:v>6:11:25</c:v>
                </c:pt>
                <c:pt idx="9">
                  <c:v>6:11:35</c:v>
                </c:pt>
                <c:pt idx="10">
                  <c:v>6:11:45</c:v>
                </c:pt>
                <c:pt idx="11">
                  <c:v>6:11:55</c:v>
                </c:pt>
                <c:pt idx="12">
                  <c:v>6:12:05</c:v>
                </c:pt>
                <c:pt idx="13">
                  <c:v>6:12:15</c:v>
                </c:pt>
                <c:pt idx="14">
                  <c:v>6:12:25</c:v>
                </c:pt>
                <c:pt idx="15">
                  <c:v>6:12:35</c:v>
                </c:pt>
                <c:pt idx="16">
                  <c:v>6:12:45</c:v>
                </c:pt>
                <c:pt idx="17">
                  <c:v>6:12:55</c:v>
                </c:pt>
                <c:pt idx="18">
                  <c:v>6:13:05</c:v>
                </c:pt>
                <c:pt idx="19">
                  <c:v>6:13:15</c:v>
                </c:pt>
                <c:pt idx="20">
                  <c:v>6:13:25</c:v>
                </c:pt>
                <c:pt idx="21">
                  <c:v>6:13:35</c:v>
                </c:pt>
                <c:pt idx="22">
                  <c:v>6:13:45</c:v>
                </c:pt>
                <c:pt idx="23">
                  <c:v>6:13:55</c:v>
                </c:pt>
                <c:pt idx="24">
                  <c:v>6:14:05</c:v>
                </c:pt>
              </c:strCache>
            </c:strRef>
          </c:cat>
          <c:val>
            <c:numRef>
              <c:f>Sheet1!$L$3:$L$27</c:f>
              <c:numCache>
                <c:formatCode>General</c:formatCode>
                <c:ptCount val="25"/>
                <c:pt idx="0">
                  <c:v>0</c:v>
                </c:pt>
                <c:pt idx="1">
                  <c:v>139.15473401936424</c:v>
                </c:pt>
                <c:pt idx="2">
                  <c:v>224.40721913521409</c:v>
                </c:pt>
                <c:pt idx="3">
                  <c:v>65.606097277615888</c:v>
                </c:pt>
                <c:pt idx="4">
                  <c:v>99.832860321639586</c:v>
                </c:pt>
                <c:pt idx="5">
                  <c:v>53.075418038862395</c:v>
                </c:pt>
                <c:pt idx="6">
                  <c:v>61.904765567765466</c:v>
                </c:pt>
                <c:pt idx="7">
                  <c:v>17.523698239812283</c:v>
                </c:pt>
                <c:pt idx="8">
                  <c:v>105.78563229474973</c:v>
                </c:pt>
                <c:pt idx="9">
                  <c:v>1563.7846399041011</c:v>
                </c:pt>
                <c:pt idx="10">
                  <c:v>1838.0572787592882</c:v>
                </c:pt>
                <c:pt idx="11">
                  <c:v>2428.6732674445939</c:v>
                </c:pt>
                <c:pt idx="12">
                  <c:v>402.71578066919608</c:v>
                </c:pt>
                <c:pt idx="13">
                  <c:v>1156.2772158959112</c:v>
                </c:pt>
                <c:pt idx="14">
                  <c:v>1919.7323250911834</c:v>
                </c:pt>
                <c:pt idx="15">
                  <c:v>1088.0938378650987</c:v>
                </c:pt>
                <c:pt idx="16">
                  <c:v>744.0783829678162</c:v>
                </c:pt>
                <c:pt idx="17">
                  <c:v>980.67315656134895</c:v>
                </c:pt>
                <c:pt idx="18">
                  <c:v>499.46999909904491</c:v>
                </c:pt>
                <c:pt idx="19">
                  <c:v>70.591217584059279</c:v>
                </c:pt>
                <c:pt idx="20">
                  <c:v>720.87347017351112</c:v>
                </c:pt>
                <c:pt idx="21">
                  <c:v>753.2151087172906</c:v>
                </c:pt>
                <c:pt idx="22">
                  <c:v>674.93386342663234</c:v>
                </c:pt>
                <c:pt idx="23">
                  <c:v>375.97409485229161</c:v>
                </c:pt>
                <c:pt idx="24">
                  <c:v>248.42318732356691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D03-4918-83F6-3A1DCF894B58}"/>
            </c:ext>
          </c:extLst>
        </c:ser>
        <c:ser>
          <c:idx val="2"/>
          <c:order val="2"/>
          <c:tx>
            <c:strRef>
              <c:f>Sheet1!$M$1:$M$2</c:f>
              <c:strCache>
                <c:ptCount val="1"/>
                <c:pt idx="0">
                  <c:v>MUO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Sheet1!$J$3:$J$27</c:f>
              <c:strCache>
                <c:ptCount val="25"/>
                <c:pt idx="0">
                  <c:v>6:10:05</c:v>
                </c:pt>
                <c:pt idx="1">
                  <c:v>6:10:15</c:v>
                </c:pt>
                <c:pt idx="2">
                  <c:v>6:10:25</c:v>
                </c:pt>
                <c:pt idx="3">
                  <c:v>6:10:35</c:v>
                </c:pt>
                <c:pt idx="4">
                  <c:v>6:10:45</c:v>
                </c:pt>
                <c:pt idx="5">
                  <c:v>6:10:55</c:v>
                </c:pt>
                <c:pt idx="6">
                  <c:v>6:11:05</c:v>
                </c:pt>
                <c:pt idx="7">
                  <c:v>6:11:15</c:v>
                </c:pt>
                <c:pt idx="8">
                  <c:v>6:11:25</c:v>
                </c:pt>
                <c:pt idx="9">
                  <c:v>6:11:35</c:v>
                </c:pt>
                <c:pt idx="10">
                  <c:v>6:11:45</c:v>
                </c:pt>
                <c:pt idx="11">
                  <c:v>6:11:55</c:v>
                </c:pt>
                <c:pt idx="12">
                  <c:v>6:12:05</c:v>
                </c:pt>
                <c:pt idx="13">
                  <c:v>6:12:15</c:v>
                </c:pt>
                <c:pt idx="14">
                  <c:v>6:12:25</c:v>
                </c:pt>
                <c:pt idx="15">
                  <c:v>6:12:35</c:v>
                </c:pt>
                <c:pt idx="16">
                  <c:v>6:12:45</c:v>
                </c:pt>
                <c:pt idx="17">
                  <c:v>6:12:55</c:v>
                </c:pt>
                <c:pt idx="18">
                  <c:v>6:13:05</c:v>
                </c:pt>
                <c:pt idx="19">
                  <c:v>6:13:15</c:v>
                </c:pt>
                <c:pt idx="20">
                  <c:v>6:13:25</c:v>
                </c:pt>
                <c:pt idx="21">
                  <c:v>6:13:35</c:v>
                </c:pt>
                <c:pt idx="22">
                  <c:v>6:13:45</c:v>
                </c:pt>
                <c:pt idx="23">
                  <c:v>6:13:55</c:v>
                </c:pt>
                <c:pt idx="24">
                  <c:v>6:14:05</c:v>
                </c:pt>
              </c:strCache>
            </c:strRef>
          </c:cat>
          <c:val>
            <c:numRef>
              <c:f>Sheet1!$M$3:$M$27</c:f>
              <c:numCache>
                <c:formatCode>General</c:formatCode>
                <c:ptCount val="25"/>
                <c:pt idx="0">
                  <c:v>0</c:v>
                </c:pt>
                <c:pt idx="1">
                  <c:v>151.27617128946648</c:v>
                </c:pt>
                <c:pt idx="2">
                  <c:v>202.80532537386682</c:v>
                </c:pt>
                <c:pt idx="3">
                  <c:v>89.64128513135006</c:v>
                </c:pt>
                <c:pt idx="4">
                  <c:v>83.753208893749246</c:v>
                </c:pt>
                <c:pt idx="5">
                  <c:v>42.612674170955287</c:v>
                </c:pt>
                <c:pt idx="6">
                  <c:v>65.901745045180718</c:v>
                </c:pt>
                <c:pt idx="7">
                  <c:v>28.862432329933668</c:v>
                </c:pt>
                <c:pt idx="8">
                  <c:v>93.978082551199151</c:v>
                </c:pt>
                <c:pt idx="9">
                  <c:v>1473.6895331106889</c:v>
                </c:pt>
                <c:pt idx="10">
                  <c:v>1920.4274524178202</c:v>
                </c:pt>
                <c:pt idx="11">
                  <c:v>2256.8476599008627</c:v>
                </c:pt>
                <c:pt idx="12">
                  <c:v>301.70217102301399</c:v>
                </c:pt>
                <c:pt idx="13">
                  <c:v>1187.7480035765161</c:v>
                </c:pt>
                <c:pt idx="14">
                  <c:v>1848.8504212077301</c:v>
                </c:pt>
                <c:pt idx="15">
                  <c:v>1046.1579421865513</c:v>
                </c:pt>
                <c:pt idx="16">
                  <c:v>707.9788979906109</c:v>
                </c:pt>
                <c:pt idx="17">
                  <c:v>991.03527686959762</c:v>
                </c:pt>
                <c:pt idx="18">
                  <c:v>415.14103627562525</c:v>
                </c:pt>
                <c:pt idx="19">
                  <c:v>284.12518367789926</c:v>
                </c:pt>
                <c:pt idx="20">
                  <c:v>640.36052345534245</c:v>
                </c:pt>
                <c:pt idx="21">
                  <c:v>768.84047760247392</c:v>
                </c:pt>
                <c:pt idx="22">
                  <c:v>558.77881133772428</c:v>
                </c:pt>
                <c:pt idx="23">
                  <c:v>320.65888417444478</c:v>
                </c:pt>
                <c:pt idx="24">
                  <c:v>319.6671393809504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D03-4918-83F6-3A1DCF894B58}"/>
            </c:ext>
          </c:extLst>
        </c:ser>
        <c:ser>
          <c:idx val="3"/>
          <c:order val="3"/>
          <c:tx>
            <c:strRef>
              <c:f>Sheet1!$N$1:$N$2</c:f>
              <c:strCache>
                <c:ptCount val="1"/>
                <c:pt idx="0">
                  <c:v>SOD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Sheet1!$J$3:$J$27</c:f>
              <c:strCache>
                <c:ptCount val="25"/>
                <c:pt idx="0">
                  <c:v>6:10:05</c:v>
                </c:pt>
                <c:pt idx="1">
                  <c:v>6:10:15</c:v>
                </c:pt>
                <c:pt idx="2">
                  <c:v>6:10:25</c:v>
                </c:pt>
                <c:pt idx="3">
                  <c:v>6:10:35</c:v>
                </c:pt>
                <c:pt idx="4">
                  <c:v>6:10:45</c:v>
                </c:pt>
                <c:pt idx="5">
                  <c:v>6:10:55</c:v>
                </c:pt>
                <c:pt idx="6">
                  <c:v>6:11:05</c:v>
                </c:pt>
                <c:pt idx="7">
                  <c:v>6:11:15</c:v>
                </c:pt>
                <c:pt idx="8">
                  <c:v>6:11:25</c:v>
                </c:pt>
                <c:pt idx="9">
                  <c:v>6:11:35</c:v>
                </c:pt>
                <c:pt idx="10">
                  <c:v>6:11:45</c:v>
                </c:pt>
                <c:pt idx="11">
                  <c:v>6:11:55</c:v>
                </c:pt>
                <c:pt idx="12">
                  <c:v>6:12:05</c:v>
                </c:pt>
                <c:pt idx="13">
                  <c:v>6:12:15</c:v>
                </c:pt>
                <c:pt idx="14">
                  <c:v>6:12:25</c:v>
                </c:pt>
                <c:pt idx="15">
                  <c:v>6:12:35</c:v>
                </c:pt>
                <c:pt idx="16">
                  <c:v>6:12:45</c:v>
                </c:pt>
                <c:pt idx="17">
                  <c:v>6:12:55</c:v>
                </c:pt>
                <c:pt idx="18">
                  <c:v>6:13:05</c:v>
                </c:pt>
                <c:pt idx="19">
                  <c:v>6:13:15</c:v>
                </c:pt>
                <c:pt idx="20">
                  <c:v>6:13:25</c:v>
                </c:pt>
                <c:pt idx="21">
                  <c:v>6:13:35</c:v>
                </c:pt>
                <c:pt idx="22">
                  <c:v>6:13:45</c:v>
                </c:pt>
                <c:pt idx="23">
                  <c:v>6:13:55</c:v>
                </c:pt>
                <c:pt idx="24">
                  <c:v>6:14:05</c:v>
                </c:pt>
              </c:strCache>
            </c:strRef>
          </c:cat>
          <c:val>
            <c:numRef>
              <c:f>Sheet1!$N$3:$N$27</c:f>
              <c:numCache>
                <c:formatCode>General</c:formatCode>
                <c:ptCount val="25"/>
                <c:pt idx="0">
                  <c:v>0</c:v>
                </c:pt>
                <c:pt idx="1">
                  <c:v>120.77748134482687</c:v>
                </c:pt>
                <c:pt idx="2">
                  <c:v>87.204587035315996</c:v>
                </c:pt>
                <c:pt idx="3">
                  <c:v>165.87802747802374</c:v>
                </c:pt>
                <c:pt idx="4">
                  <c:v>40.024992192379003</c:v>
                </c:pt>
                <c:pt idx="5">
                  <c:v>48.451625359733811</c:v>
                </c:pt>
                <c:pt idx="6">
                  <c:v>50.642274830422053</c:v>
                </c:pt>
                <c:pt idx="7">
                  <c:v>12.979984591670362</c:v>
                </c:pt>
                <c:pt idx="8">
                  <c:v>386.75108273927299</c:v>
                </c:pt>
                <c:pt idx="9">
                  <c:v>646.89906476976762</c:v>
                </c:pt>
                <c:pt idx="10">
                  <c:v>2578.5880787748938</c:v>
                </c:pt>
                <c:pt idx="11">
                  <c:v>738.39550377829346</c:v>
                </c:pt>
                <c:pt idx="12">
                  <c:v>413.0319116000602</c:v>
                </c:pt>
                <c:pt idx="13">
                  <c:v>1470.2397355533553</c:v>
                </c:pt>
                <c:pt idx="14">
                  <c:v>1581.2578537354366</c:v>
                </c:pt>
                <c:pt idx="15">
                  <c:v>784.12562768984924</c:v>
                </c:pt>
                <c:pt idx="16">
                  <c:v>891.58162834369807</c:v>
                </c:pt>
                <c:pt idx="17">
                  <c:v>427.84207366737553</c:v>
                </c:pt>
                <c:pt idx="18">
                  <c:v>527.47951618996535</c:v>
                </c:pt>
                <c:pt idx="19">
                  <c:v>764.83221689465995</c:v>
                </c:pt>
                <c:pt idx="20">
                  <c:v>1032.7539106679772</c:v>
                </c:pt>
                <c:pt idx="21">
                  <c:v>562.70052425779738</c:v>
                </c:pt>
                <c:pt idx="22">
                  <c:v>153.65741114570426</c:v>
                </c:pt>
                <c:pt idx="23">
                  <c:v>376.98769210678483</c:v>
                </c:pt>
                <c:pt idx="24">
                  <c:v>621.74506029400823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D03-4918-83F6-3A1DCF894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1669008"/>
        <c:axId val="132794120"/>
      </c:lineChart>
      <c:catAx>
        <c:axId val="431669008"/>
        <c:scaling>
          <c:orientation val="minMax"/>
        </c:scaling>
        <c:delete val="0"/>
        <c:axPos val="b"/>
        <c:numFmt formatCode="h:mm:ss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794120"/>
        <c:crosses val="autoZero"/>
        <c:auto val="1"/>
        <c:lblAlgn val="ctr"/>
        <c:lblOffset val="100"/>
        <c:noMultiLvlLbl val="0"/>
      </c:catAx>
      <c:valAx>
        <c:axId val="132794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669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350346929904202E-2"/>
          <c:y val="0.17309974899425781"/>
          <c:w val="0.93134287459350595"/>
          <c:h val="0.735314101021215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'1982'!$D$2</c:f>
              <c:strCache>
                <c:ptCount val="1"/>
                <c:pt idx="0">
                  <c:v>Abs latitude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34CC020-6E9C-4D5B-99FD-3259520077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C78A-42E0-9A5F-738B70353A0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40F6F7C-E95F-409A-8DA7-73852BE9E1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78A-42E0-9A5F-738B70353A0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9F590F5-7967-4289-BACD-9CABFC3E72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78A-42E0-9A5F-738B70353A0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21DB972-E0E4-4C2A-8501-0AE969CAFD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78A-42E0-9A5F-738B70353A0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63BB8C6-4BC2-4ACA-9602-B23A70BA19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78A-42E0-9A5F-738B70353A0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6C83D1E-AD07-4DA6-B978-23D7E2A640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78A-42E0-9A5F-738B70353A0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08E2885-A5D6-44F5-A229-6DF767FB0F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78A-42E0-9A5F-738B70353A0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BA16B47-51D9-4237-BC18-EBD0D35BBF1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78A-42E0-9A5F-738B70353A0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29576F7-5AE3-4C10-A494-26DC34AD66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78A-42E0-9A5F-738B70353A0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7843656-8C1D-4BE1-BB82-2BA75A5234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78A-42E0-9A5F-738B70353A0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D416458-B918-42C7-92DD-6A4B36DDF5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78A-42E0-9A5F-738B70353A0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48DE470-7CC6-4032-8654-B1BDECFD8A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78A-42E0-9A5F-738B70353A0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4CDDD7A-0D8E-4852-A634-A4D53B726E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78A-42E0-9A5F-738B70353A0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54F1D8B1-22F5-4A97-BF6B-224610E1383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78A-42E0-9A5F-738B70353A0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122B7CB-3C68-4393-A85A-D63B9F1ADFA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78A-42E0-9A5F-738B70353A0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E56EEB9-06A8-4949-A97C-57A3B8E07D5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78A-42E0-9A5F-738B70353A0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7B75D45D-583E-4EB6-8739-84F007DBF7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78A-42E0-9A5F-738B70353A0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521A228-25F3-4A66-87F9-C1F4D9F56A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78A-42E0-9A5F-738B70353A0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A3A16F2-00D8-454A-9AE6-E457B07B7D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78A-42E0-9A5F-738B70353A0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AECAC259-5B6A-4333-9FFE-2EEDB0D097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C78A-42E0-9A5F-738B70353A0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650A1E20-BEE8-40D0-BF0B-6393FDA83A8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78A-42E0-9A5F-738B70353A0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1A13F52A-0DB6-4A10-B552-B7311A619C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78A-42E0-9A5F-738B70353A0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41593319-9034-4C5C-A73F-A173BE802A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C78A-42E0-9A5F-738B70353A0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11ACB2-2ECC-4EEB-9985-3DE2F214BC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C78A-42E0-9A5F-738B70353A0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D4DCBB5A-D421-4A8D-93AD-3234381982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C78A-42E0-9A5F-738B70353A0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7ED282FB-7FA0-4F47-AB91-E68BA8009C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C78A-42E0-9A5F-738B70353A0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C579693E-8C24-42A8-8E78-62DF625C23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C78A-42E0-9A5F-738B70353A0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28C88EA0-DE9B-4589-AABE-BA162FA211F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C78A-42E0-9A5F-738B70353A0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BD9C66F9-0E08-414F-B8CF-70A995272C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C78A-42E0-9A5F-738B70353A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'1982'!$D$3:$D$31</c:f>
              <c:numCache>
                <c:formatCode>0.00</c:formatCode>
                <c:ptCount val="29"/>
                <c:pt idx="0">
                  <c:v>65.05999755859375</c:v>
                </c:pt>
                <c:pt idx="1">
                  <c:v>49.119998931884766</c:v>
                </c:pt>
                <c:pt idx="2">
                  <c:v>52.040000915527344</c:v>
                </c:pt>
                <c:pt idx="3">
                  <c:v>74.680000305175781</c:v>
                </c:pt>
                <c:pt idx="4">
                  <c:v>49.310001373291016</c:v>
                </c:pt>
                <c:pt idx="5">
                  <c:v>69.680000305175781</c:v>
                </c:pt>
                <c:pt idx="6">
                  <c:v>77.739997863769531</c:v>
                </c:pt>
                <c:pt idx="7">
                  <c:v>64.849998474121094</c:v>
                </c:pt>
                <c:pt idx="8">
                  <c:v>53.189998626708984</c:v>
                </c:pt>
                <c:pt idx="9">
                  <c:v>80.639999389648438</c:v>
                </c:pt>
                <c:pt idx="10">
                  <c:v>69.699996948242188</c:v>
                </c:pt>
                <c:pt idx="11">
                  <c:v>76.629997253417969</c:v>
                </c:pt>
                <c:pt idx="12">
                  <c:v>60.430000305175781</c:v>
                </c:pt>
                <c:pt idx="13">
                  <c:v>36.159999847412109</c:v>
                </c:pt>
                <c:pt idx="14">
                  <c:v>42.110000610351563</c:v>
                </c:pt>
                <c:pt idx="15">
                  <c:v>28.770000457763672</c:v>
                </c:pt>
                <c:pt idx="16">
                  <c:v>55.740001678466797</c:v>
                </c:pt>
                <c:pt idx="17">
                  <c:v>80.919998168945313</c:v>
                </c:pt>
                <c:pt idx="18">
                  <c:v>62.450000762939453</c:v>
                </c:pt>
                <c:pt idx="19">
                  <c:v>67.290000915527344</c:v>
                </c:pt>
                <c:pt idx="20">
                  <c:v>57.189998626708984</c:v>
                </c:pt>
                <c:pt idx="21">
                  <c:v>58.419998168945313</c:v>
                </c:pt>
                <c:pt idx="22">
                  <c:v>83.959999084472656</c:v>
                </c:pt>
                <c:pt idx="23">
                  <c:v>59.819999694824219</c:v>
                </c:pt>
                <c:pt idx="24">
                  <c:v>63.590000152587891</c:v>
                </c:pt>
                <c:pt idx="25">
                  <c:v>55.299999237060547</c:v>
                </c:pt>
                <c:pt idx="26">
                  <c:v>86.120002746582031</c:v>
                </c:pt>
                <c:pt idx="27">
                  <c:v>54.060001373291016</c:v>
                </c:pt>
                <c:pt idx="28">
                  <c:v>50.060001373291016</c:v>
                </c:pt>
              </c:numCache>
            </c:numRef>
          </c:xVal>
          <c:yVal>
            <c:numRef>
              <c:f>'1982'!$B$3:$B$31</c:f>
              <c:numCache>
                <c:formatCode>0.00</c:formatCode>
                <c:ptCount val="29"/>
                <c:pt idx="0">
                  <c:v>1575.8162964000594</c:v>
                </c:pt>
                <c:pt idx="1">
                  <c:v>188.66372200293304</c:v>
                </c:pt>
                <c:pt idx="2">
                  <c:v>1470.8351369205184</c:v>
                </c:pt>
                <c:pt idx="3">
                  <c:v>526.31739473439404</c:v>
                </c:pt>
                <c:pt idx="4">
                  <c:v>180.67314453523522</c:v>
                </c:pt>
                <c:pt idx="5">
                  <c:v>1386.7977051466446</c:v>
                </c:pt>
                <c:pt idx="6">
                  <c:v>345.41134897394437</c:v>
                </c:pt>
                <c:pt idx="7">
                  <c:v>898.0539028922484</c:v>
                </c:pt>
                <c:pt idx="8">
                  <c:v>183.3303030052588</c:v>
                </c:pt>
                <c:pt idx="9">
                  <c:v>317.19394697881609</c:v>
                </c:pt>
                <c:pt idx="10">
                  <c:v>527.01518004702677</c:v>
                </c:pt>
                <c:pt idx="11">
                  <c:v>1091.8474023415542</c:v>
                </c:pt>
                <c:pt idx="12">
                  <c:v>438.04109396265551</c:v>
                </c:pt>
                <c:pt idx="13">
                  <c:v>94.999804687299232</c:v>
                </c:pt>
                <c:pt idx="14">
                  <c:v>49.978283858310654</c:v>
                </c:pt>
                <c:pt idx="15">
                  <c:v>106.00161223714949</c:v>
                </c:pt>
                <c:pt idx="16">
                  <c:v>2688.1834014813794</c:v>
                </c:pt>
                <c:pt idx="17">
                  <c:v>553.65693348859998</c:v>
                </c:pt>
                <c:pt idx="18">
                  <c:v>811.62121707111623</c:v>
                </c:pt>
                <c:pt idx="19">
                  <c:v>528.56152078069397</c:v>
                </c:pt>
                <c:pt idx="20">
                  <c:v>711.83214313488259</c:v>
                </c:pt>
                <c:pt idx="21">
                  <c:v>945.33062999143317</c:v>
                </c:pt>
                <c:pt idx="22">
                  <c:v>308.58548248418947</c:v>
                </c:pt>
                <c:pt idx="23">
                  <c:v>424.87906367577114</c:v>
                </c:pt>
                <c:pt idx="24">
                  <c:v>1997.0090134999391</c:v>
                </c:pt>
                <c:pt idx="25">
                  <c:v>565.46794780959954</c:v>
                </c:pt>
                <c:pt idx="26">
                  <c:v>285.93987020875562</c:v>
                </c:pt>
                <c:pt idx="27">
                  <c:v>660.9841147864297</c:v>
                </c:pt>
                <c:pt idx="28">
                  <c:v>478.50600832173467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'1982'!$A$3:$A$31</c15:f>
                <c15:dlblRangeCache>
                  <c:ptCount val="29"/>
                  <c:pt idx="0">
                    <c:v>ABK</c:v>
                  </c:pt>
                  <c:pt idx="1">
                    <c:v>AMS</c:v>
                  </c:pt>
                  <c:pt idx="2">
                    <c:v>BFE</c:v>
                  </c:pt>
                  <c:pt idx="3">
                    <c:v>BLC</c:v>
                  </c:pt>
                  <c:pt idx="4">
                    <c:v>BOU</c:v>
                  </c:pt>
                  <c:pt idx="5">
                    <c:v>BRW</c:v>
                  </c:pt>
                  <c:pt idx="6">
                    <c:v>CBB</c:v>
                  </c:pt>
                  <c:pt idx="7">
                    <c:v>CMO</c:v>
                  </c:pt>
                  <c:pt idx="8">
                    <c:v>CZT</c:v>
                  </c:pt>
                  <c:pt idx="9">
                    <c:v>DRV</c:v>
                  </c:pt>
                  <c:pt idx="10">
                    <c:v>FCC</c:v>
                  </c:pt>
                  <c:pt idx="11">
                    <c:v>GDH</c:v>
                  </c:pt>
                  <c:pt idx="12">
                    <c:v>GLN</c:v>
                  </c:pt>
                  <c:pt idx="13">
                    <c:v>HBK</c:v>
                  </c:pt>
                  <c:pt idx="14">
                    <c:v>HER</c:v>
                  </c:pt>
                  <c:pt idx="15">
                    <c:v>KAK</c:v>
                  </c:pt>
                  <c:pt idx="16">
                    <c:v>LOV</c:v>
                  </c:pt>
                  <c:pt idx="17">
                    <c:v>MBC</c:v>
                  </c:pt>
                  <c:pt idx="18">
                    <c:v>MEA</c:v>
                  </c:pt>
                  <c:pt idx="19">
                    <c:v>NAQ</c:v>
                  </c:pt>
                  <c:pt idx="20">
                    <c:v>OTT</c:v>
                  </c:pt>
                  <c:pt idx="21">
                    <c:v>PAF</c:v>
                  </c:pt>
                  <c:pt idx="22">
                    <c:v>RES</c:v>
                  </c:pt>
                  <c:pt idx="23">
                    <c:v>SIT</c:v>
                  </c:pt>
                  <c:pt idx="24">
                    <c:v>SOD</c:v>
                  </c:pt>
                  <c:pt idx="25">
                    <c:v>STJ</c:v>
                  </c:pt>
                  <c:pt idx="26">
                    <c:v>THL</c:v>
                  </c:pt>
                  <c:pt idx="27">
                    <c:v>VIC</c:v>
                  </c:pt>
                  <c:pt idx="28">
                    <c:v>WNG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C78A-42E0-9A5F-738B70353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69968"/>
        <c:axId val="565308984"/>
      </c:scatterChart>
      <c:valAx>
        <c:axId val="445069968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08984"/>
        <c:crosses val="autoZero"/>
        <c:crossBetween val="midCat"/>
      </c:valAx>
      <c:valAx>
        <c:axId val="5653089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69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350346929904202E-2"/>
          <c:y val="5.6651501185125186E-2"/>
          <c:w val="0.93134287459350595"/>
          <c:h val="0.86791760915468852"/>
        </c:manualLayout>
      </c:layout>
      <c:scatterChart>
        <c:scatterStyle val="lineMarker"/>
        <c:varyColors val="0"/>
        <c:ser>
          <c:idx val="0"/>
          <c:order val="0"/>
          <c:tx>
            <c:strRef>
              <c:f>'1989'!$C$2</c:f>
              <c:strCache>
                <c:ptCount val="1"/>
                <c:pt idx="0">
                  <c:v>Latitude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B8E0E28-211F-412D-AE26-295875B5CD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8AF5-4F6A-8D86-48E240CCB3E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78FF5A8-96F7-440F-89B3-EEF48F387C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AF5-4F6A-8D86-48E240CCB3E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C550890-CE30-4082-9864-7F65F7AE396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8AF5-4F6A-8D86-48E240CCB3E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7A39F61-4F76-4540-8D3D-D1E494AC9A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AF5-4F6A-8D86-48E240CCB3E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8AC4796-437F-4B2F-98AB-046999B317D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AF5-4F6A-8D86-48E240CCB3E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D9E4BCA-DA9A-4376-9C5B-992BDB0F53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AF5-4F6A-8D86-48E240CCB3E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1662A63-3076-486F-AC42-DDE0D95F118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AF5-4F6A-8D86-48E240CCB3E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8807403-C100-4141-8676-78D0B81236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AF5-4F6A-8D86-48E240CCB3E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D75F3C5-083D-41A6-9910-2A81891AD7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AF5-4F6A-8D86-48E240CCB3E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C7CF021-C8BA-49CF-84C8-CA19C6AFA74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AF5-4F6A-8D86-48E240CCB3E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37FAE35-98B7-46CB-8285-A88ADCB165E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AF5-4F6A-8D86-48E240CCB3E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4CC3F01-6167-485A-9D88-1BBC43A9DB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AF5-4F6A-8D86-48E240CCB3E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519DFEA-00E1-41AE-BD2D-06848C9B43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AF5-4F6A-8D86-48E240CCB3E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3A7C53B-30A9-4DE9-98FD-65E48A191C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AF5-4F6A-8D86-48E240CCB3E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C966187-BE99-4C32-BCCE-DDC946A4A45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AF5-4F6A-8D86-48E240CCB3E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20C402D3-B0D9-4AAC-BABC-BD788C0227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AF5-4F6A-8D86-48E240CCB3E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744796D-B7D6-44EC-BFD1-FAC67E0489A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AF5-4F6A-8D86-48E240CCB3EF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DF7EA1B9-575D-4708-B6F4-7C245CC55B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AF5-4F6A-8D86-48E240CCB3EF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63E0A18-1368-4241-B447-6C0855316F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AF5-4F6A-8D86-48E240CCB3EF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FB002AC7-07C1-4EC5-91AE-ED48D28EED6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AF5-4F6A-8D86-48E240CCB3EF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C58F91A7-08EB-46CA-A8B7-9650E9EF2D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AF5-4F6A-8D86-48E240CCB3EF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4B69D8BA-AFDA-4A04-811D-76952FCAA08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AF5-4F6A-8D86-48E240CCB3EF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D76A7FC9-5E77-4485-A6B7-B90D6EE9725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AF5-4F6A-8D86-48E240CCB3EF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343E9303-2A50-4DD2-862A-51021F71F93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AF5-4F6A-8D86-48E240CCB3EF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BE241CCF-FE8F-42F4-AA31-171F0D0BEE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AF5-4F6A-8D86-48E240CCB3EF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74C87636-5232-4380-8509-52FDB95F28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8AF5-4F6A-8D86-48E240CCB3EF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437661F6-07AE-4DCD-AB3A-957858CE56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8AF5-4F6A-8D86-48E240CCB3EF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496A0D5B-D74B-4DB3-8468-F26FDDCAEF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8AF5-4F6A-8D86-48E240CCB3EF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FF01CDB-0864-4EC9-B726-A359F5C100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8AF5-4F6A-8D86-48E240CCB3EF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D96300C0-F32A-4148-88CF-2BFBB2BB98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8AF5-4F6A-8D86-48E240CCB3EF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E8D1853C-B896-4E37-B6A0-99F42AB26FA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8AF5-4F6A-8D86-48E240CCB3EF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823FFCCD-2BCF-465D-8B00-512A9B4CAC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8AF5-4F6A-8D86-48E240CCB3EF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63CF5EE2-BDF8-4273-9ED9-1EB84D91BB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8AF5-4F6A-8D86-48E240CCB3EF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8210EDBA-7F56-4A3D-9631-853CA0324CD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8AF5-4F6A-8D86-48E240CCB3EF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23C55952-73C1-4D72-8178-624E22CAB7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8AF5-4F6A-8D86-48E240CCB3EF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8CF2F513-7E7E-4A37-BF34-AB1C61E47B0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8AF5-4F6A-8D86-48E240CCB3EF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EC525542-1B98-4847-BBB2-D79FD75E87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8AF5-4F6A-8D86-48E240CCB3EF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1D3C03AC-E3EE-4095-B80F-E2C7C8EFD62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8AF5-4F6A-8D86-48E240CCB3EF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6F6880CE-D8CF-4C0F-BE18-8222F7CBD1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8AF5-4F6A-8D86-48E240CCB3EF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2614CB9C-DDBA-4CF0-9E65-B9F5739750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8AF5-4F6A-8D86-48E240CCB3EF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D48672BF-5313-4E9F-B47A-3E8203664F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8AF5-4F6A-8D86-48E240CCB3EF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52607AB-0391-48BF-9AD5-EFFC81DF59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8AF5-4F6A-8D86-48E240CCB3EF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05928F4F-091C-4246-AF8F-F6D4E17D61C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8AF5-4F6A-8D86-48E240CCB3EF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0C58ECC2-CCBB-47CA-B591-273470E830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8AF5-4F6A-8D86-48E240CCB3EF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E1234C6D-7B67-4251-9A67-0D01A5FE47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8AF5-4F6A-8D86-48E240CCB3EF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78173BE4-B143-4489-BAD0-E662EF1F3B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8AF5-4F6A-8D86-48E240CCB3EF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EE06D7FB-20B4-46F1-A651-BD2825F02A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8AF5-4F6A-8D86-48E240CCB3EF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9B205724-6AA6-4D0C-A85B-110033C5F1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8AF5-4F6A-8D86-48E240CCB3EF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D3A03383-DFDC-452B-808E-811EC6DE9A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8AF5-4F6A-8D86-48E240CCB3EF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183F735-F2B6-49F7-A185-1D03A41705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8AF5-4F6A-8D86-48E240CCB3EF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A32061F8-7508-49B3-A3B6-E5119AF3C9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8AF5-4F6A-8D86-48E240CCB3EF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B4DEBC00-8953-4FEA-B923-EC66061CC1D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8AF5-4F6A-8D86-48E240CCB3EF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826199D4-FB7A-420C-99AD-A5241F4F458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8AF5-4F6A-8D86-48E240CCB3EF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38A22577-5BA4-407F-B4BF-E27EECC0EF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8AF5-4F6A-8D86-48E240CCB3EF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2E3EA208-E62C-451C-8849-2FAE9CD65C8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8AF5-4F6A-8D86-48E240CCB3EF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F85BFED2-8F2C-45AB-96E4-9A9FBD64F0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8AF5-4F6A-8D86-48E240CCB3EF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0A3F28CF-20ED-412D-A55A-35447428B3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8AF5-4F6A-8D86-48E240CCB3EF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B8B4C747-D9BF-4C34-9413-D778D93682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8AF5-4F6A-8D86-48E240CCB3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'1989'!$B$3:$B$60</c:f>
              <c:numCache>
                <c:formatCode>General</c:formatCode>
                <c:ptCount val="58"/>
                <c:pt idx="0">
                  <c:v>1994.4001604492514</c:v>
                </c:pt>
                <c:pt idx="1">
                  <c:v>1404.5338194575452</c:v>
                </c:pt>
                <c:pt idx="2">
                  <c:v>1255.3668786454421</c:v>
                </c:pt>
                <c:pt idx="3">
                  <c:v>1129.8597258067039</c:v>
                </c:pt>
                <c:pt idx="4">
                  <c:v>1126.6935031320629</c:v>
                </c:pt>
                <c:pt idx="5">
                  <c:v>991.32821255122155</c:v>
                </c:pt>
                <c:pt idx="6">
                  <c:v>892.15525554692556</c:v>
                </c:pt>
                <c:pt idx="7">
                  <c:v>851.18858075047035</c:v>
                </c:pt>
                <c:pt idx="8">
                  <c:v>804.84703515637057</c:v>
                </c:pt>
                <c:pt idx="9">
                  <c:v>757.73346237314877</c:v>
                </c:pt>
                <c:pt idx="10">
                  <c:v>740.67030452151926</c:v>
                </c:pt>
                <c:pt idx="11">
                  <c:v>735.95900021672401</c:v>
                </c:pt>
                <c:pt idx="12">
                  <c:v>699.21384425653355</c:v>
                </c:pt>
                <c:pt idx="13">
                  <c:v>693.33664262030754</c:v>
                </c:pt>
                <c:pt idx="14">
                  <c:v>648.3224506370268</c:v>
                </c:pt>
                <c:pt idx="15">
                  <c:v>641.72657728973638</c:v>
                </c:pt>
                <c:pt idx="16">
                  <c:v>623.192586605457</c:v>
                </c:pt>
                <c:pt idx="17">
                  <c:v>612.19951813113994</c:v>
                </c:pt>
                <c:pt idx="18">
                  <c:v>590.4066395290622</c:v>
                </c:pt>
                <c:pt idx="19">
                  <c:v>583.95890266353501</c:v>
                </c:pt>
                <c:pt idx="20">
                  <c:v>555.20260265960565</c:v>
                </c:pt>
                <c:pt idx="21">
                  <c:v>545.91574441483181</c:v>
                </c:pt>
                <c:pt idx="22">
                  <c:v>525.83423243451921</c:v>
                </c:pt>
                <c:pt idx="23">
                  <c:v>509.55818117267046</c:v>
                </c:pt>
                <c:pt idx="24">
                  <c:v>498.16229471428284</c:v>
                </c:pt>
                <c:pt idx="25">
                  <c:v>493.97368350955702</c:v>
                </c:pt>
                <c:pt idx="26">
                  <c:v>480.8456093175854</c:v>
                </c:pt>
                <c:pt idx="27">
                  <c:v>480.35702867762848</c:v>
                </c:pt>
                <c:pt idx="28">
                  <c:v>478.88787179255229</c:v>
                </c:pt>
                <c:pt idx="29">
                  <c:v>477.76447191581752</c:v>
                </c:pt>
                <c:pt idx="30">
                  <c:v>465.3961430867256</c:v>
                </c:pt>
                <c:pt idx="31">
                  <c:v>452.01991106587332</c:v>
                </c:pt>
                <c:pt idx="32">
                  <c:v>425.92494937488692</c:v>
                </c:pt>
                <c:pt idx="33">
                  <c:v>414.65407269192474</c:v>
                </c:pt>
                <c:pt idx="34">
                  <c:v>396.1332438397464</c:v>
                </c:pt>
                <c:pt idx="35">
                  <c:v>383.26371876946558</c:v>
                </c:pt>
                <c:pt idx="36">
                  <c:v>376.85275639167082</c:v>
                </c:pt>
                <c:pt idx="37">
                  <c:v>369.75802898652518</c:v>
                </c:pt>
                <c:pt idx="38">
                  <c:v>367.41404181794684</c:v>
                </c:pt>
                <c:pt idx="39">
                  <c:v>356.46318182948431</c:v>
                </c:pt>
                <c:pt idx="40">
                  <c:v>337.01335285118898</c:v>
                </c:pt>
                <c:pt idx="41">
                  <c:v>327.04496059410548</c:v>
                </c:pt>
                <c:pt idx="42">
                  <c:v>324.98153793715727</c:v>
                </c:pt>
                <c:pt idx="43">
                  <c:v>321.25535015000139</c:v>
                </c:pt>
                <c:pt idx="44">
                  <c:v>314.81801538746157</c:v>
                </c:pt>
                <c:pt idx="45">
                  <c:v>284.45034716097643</c:v>
                </c:pt>
                <c:pt idx="46">
                  <c:v>235.68835355188853</c:v>
                </c:pt>
                <c:pt idx="47">
                  <c:v>190.77997798511248</c:v>
                </c:pt>
                <c:pt idx="48">
                  <c:v>173.00289014926889</c:v>
                </c:pt>
                <c:pt idx="49">
                  <c:v>165.50246646575997</c:v>
                </c:pt>
                <c:pt idx="50">
                  <c:v>129.75915189303603</c:v>
                </c:pt>
                <c:pt idx="51">
                  <c:v>110.65637355259976</c:v>
                </c:pt>
                <c:pt idx="52">
                  <c:v>109.05029480416364</c:v>
                </c:pt>
                <c:pt idx="53">
                  <c:v>89.158394098824203</c:v>
                </c:pt>
                <c:pt idx="54">
                  <c:v>87.006532621119888</c:v>
                </c:pt>
                <c:pt idx="55">
                  <c:v>68.85362219275396</c:v>
                </c:pt>
                <c:pt idx="56">
                  <c:v>68.029405406779802</c:v>
                </c:pt>
                <c:pt idx="57">
                  <c:v>52.000206580118508</c:v>
                </c:pt>
              </c:numCache>
            </c:numRef>
          </c:xVal>
          <c:yVal>
            <c:numRef>
              <c:f>'1989'!$C$3:$C$60</c:f>
              <c:numCache>
                <c:formatCode>General</c:formatCode>
                <c:ptCount val="58"/>
                <c:pt idx="0">
                  <c:v>52.040000915527344</c:v>
                </c:pt>
                <c:pt idx="1">
                  <c:v>71.230003356933594</c:v>
                </c:pt>
                <c:pt idx="2">
                  <c:v>65.150001525878906</c:v>
                </c:pt>
                <c:pt idx="3">
                  <c:v>52.880001068115234</c:v>
                </c:pt>
                <c:pt idx="4">
                  <c:v>69.819999694824219</c:v>
                </c:pt>
                <c:pt idx="5">
                  <c:v>58.110000610351563</c:v>
                </c:pt>
                <c:pt idx="6">
                  <c:v>60.240001678466797</c:v>
                </c:pt>
                <c:pt idx="7">
                  <c:v>62.360000610351563</c:v>
                </c:pt>
                <c:pt idx="8">
                  <c:v>64.94000244140625</c:v>
                </c:pt>
                <c:pt idx="9">
                  <c:v>-58.400001525878906</c:v>
                </c:pt>
                <c:pt idx="10">
                  <c:v>25.709999084472656</c:v>
                </c:pt>
                <c:pt idx="11">
                  <c:v>63.369998931884766</c:v>
                </c:pt>
                <c:pt idx="12">
                  <c:v>55.799999237060547</c:v>
                </c:pt>
                <c:pt idx="13">
                  <c:v>64.540000915527344</c:v>
                </c:pt>
                <c:pt idx="14">
                  <c:v>-53.150001525878906</c:v>
                </c:pt>
                <c:pt idx="15">
                  <c:v>50.029998779296875</c:v>
                </c:pt>
                <c:pt idx="16">
                  <c:v>63.720001220703125</c:v>
                </c:pt>
                <c:pt idx="17">
                  <c:v>59.830001831054688</c:v>
                </c:pt>
                <c:pt idx="18">
                  <c:v>54.659999847412109</c:v>
                </c:pt>
                <c:pt idx="19">
                  <c:v>54.009998321533203</c:v>
                </c:pt>
                <c:pt idx="20">
                  <c:v>66.419998168945313</c:v>
                </c:pt>
                <c:pt idx="21">
                  <c:v>56.759998321533203</c:v>
                </c:pt>
                <c:pt idx="22">
                  <c:v>65.75</c:v>
                </c:pt>
                <c:pt idx="23">
                  <c:v>65.569999694824219</c:v>
                </c:pt>
                <c:pt idx="24">
                  <c:v>66.870002746582031</c:v>
                </c:pt>
                <c:pt idx="25">
                  <c:v>66.449996948242188</c:v>
                </c:pt>
                <c:pt idx="26">
                  <c:v>66.099998474121094</c:v>
                </c:pt>
                <c:pt idx="27">
                  <c:v>76.290000915527344</c:v>
                </c:pt>
                <c:pt idx="28">
                  <c:v>65.330001831054688</c:v>
                </c:pt>
                <c:pt idx="29">
                  <c:v>49.849998474121094</c:v>
                </c:pt>
                <c:pt idx="30">
                  <c:v>67.150001525878906</c:v>
                </c:pt>
                <c:pt idx="31">
                  <c:v>74.449996948242188</c:v>
                </c:pt>
                <c:pt idx="32">
                  <c:v>85.830001831054688</c:v>
                </c:pt>
                <c:pt idx="33">
                  <c:v>69.459999084472656</c:v>
                </c:pt>
                <c:pt idx="34">
                  <c:v>36.680000305175781</c:v>
                </c:pt>
                <c:pt idx="35">
                  <c:v>55.159999847412109</c:v>
                </c:pt>
                <c:pt idx="36">
                  <c:v>83.779998779296875</c:v>
                </c:pt>
                <c:pt idx="37">
                  <c:v>-80.819999694824219</c:v>
                </c:pt>
                <c:pt idx="38">
                  <c:v>41.569999694824219</c:v>
                </c:pt>
                <c:pt idx="39">
                  <c:v>69.769996643066406</c:v>
                </c:pt>
                <c:pt idx="40">
                  <c:v>80.980003356933594</c:v>
                </c:pt>
                <c:pt idx="41">
                  <c:v>47.869998931884766</c:v>
                </c:pt>
                <c:pt idx="42">
                  <c:v>-80.639999389648438</c:v>
                </c:pt>
                <c:pt idx="43">
                  <c:v>77.610000610351563</c:v>
                </c:pt>
                <c:pt idx="44">
                  <c:v>49.240001678466797</c:v>
                </c:pt>
                <c:pt idx="45">
                  <c:v>-49.060001373291016</c:v>
                </c:pt>
                <c:pt idx="46">
                  <c:v>-74.470001220703125</c:v>
                </c:pt>
                <c:pt idx="47">
                  <c:v>47.450000762939453</c:v>
                </c:pt>
                <c:pt idx="48">
                  <c:v>43.599998474121094</c:v>
                </c:pt>
                <c:pt idx="49">
                  <c:v>-42.240001678466797</c:v>
                </c:pt>
                <c:pt idx="50">
                  <c:v>39.869998931884766</c:v>
                </c:pt>
                <c:pt idx="51">
                  <c:v>43.159999847412109</c:v>
                </c:pt>
                <c:pt idx="52">
                  <c:v>38.930000305175781</c:v>
                </c:pt>
                <c:pt idx="53">
                  <c:v>28.879999160766602</c:v>
                </c:pt>
                <c:pt idx="54">
                  <c:v>-36.150001525878906</c:v>
                </c:pt>
                <c:pt idx="55">
                  <c:v>21.799999237060547</c:v>
                </c:pt>
                <c:pt idx="56">
                  <c:v>17.850000381469727</c:v>
                </c:pt>
                <c:pt idx="57">
                  <c:v>24.280000686645508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'1989'!$A$3:$A$60</c15:f>
                <c15:dlblRangeCache>
                  <c:ptCount val="58"/>
                  <c:pt idx="0">
                    <c:v>BFE</c:v>
                  </c:pt>
                  <c:pt idx="1">
                    <c:v>BJN</c:v>
                  </c:pt>
                  <c:pt idx="2">
                    <c:v>ABK</c:v>
                  </c:pt>
                  <c:pt idx="3">
                    <c:v>ESK</c:v>
                  </c:pt>
                  <c:pt idx="4">
                    <c:v>BRW</c:v>
                  </c:pt>
                  <c:pt idx="5">
                    <c:v>LER</c:v>
                  </c:pt>
                  <c:pt idx="6">
                    <c:v>GLN</c:v>
                  </c:pt>
                  <c:pt idx="7">
                    <c:v>MEA</c:v>
                  </c:pt>
                  <c:pt idx="8">
                    <c:v>CMO</c:v>
                  </c:pt>
                  <c:pt idx="9">
                    <c:v>PAF</c:v>
                  </c:pt>
                  <c:pt idx="10">
                    <c:v>HTY</c:v>
                  </c:pt>
                  <c:pt idx="11">
                    <c:v>PEL</c:v>
                  </c:pt>
                  <c:pt idx="12">
                    <c:v>LOV</c:v>
                  </c:pt>
                  <c:pt idx="13">
                    <c:v>MUO</c:v>
                  </c:pt>
                  <c:pt idx="14">
                    <c:v>CZT</c:v>
                  </c:pt>
                  <c:pt idx="15">
                    <c:v>WNG</c:v>
                  </c:pt>
                  <c:pt idx="16">
                    <c:v>SOD</c:v>
                  </c:pt>
                  <c:pt idx="17">
                    <c:v>SIT</c:v>
                  </c:pt>
                  <c:pt idx="18">
                    <c:v>STJ</c:v>
                  </c:pt>
                  <c:pt idx="19">
                    <c:v>VIC</c:v>
                  </c:pt>
                  <c:pt idx="20">
                    <c:v>ALT</c:v>
                  </c:pt>
                  <c:pt idx="21">
                    <c:v>OTT</c:v>
                  </c:pt>
                  <c:pt idx="22">
                    <c:v>KIL</c:v>
                  </c:pt>
                  <c:pt idx="23">
                    <c:v>KAU</c:v>
                  </c:pt>
                  <c:pt idx="24">
                    <c:v>NAQ</c:v>
                  </c:pt>
                  <c:pt idx="25">
                    <c:v>PBQ</c:v>
                  </c:pt>
                  <c:pt idx="26">
                    <c:v>KEV</c:v>
                  </c:pt>
                  <c:pt idx="27">
                    <c:v>GDH</c:v>
                  </c:pt>
                  <c:pt idx="28">
                    <c:v>LRV</c:v>
                  </c:pt>
                  <c:pt idx="29">
                    <c:v>FRD</c:v>
                  </c:pt>
                  <c:pt idx="30">
                    <c:v>SOR</c:v>
                  </c:pt>
                  <c:pt idx="31">
                    <c:v>BLC</c:v>
                  </c:pt>
                  <c:pt idx="32">
                    <c:v>THL</c:v>
                  </c:pt>
                  <c:pt idx="33">
                    <c:v>FCC</c:v>
                  </c:pt>
                  <c:pt idx="34">
                    <c:v>MMB</c:v>
                  </c:pt>
                  <c:pt idx="35">
                    <c:v>NEW</c:v>
                  </c:pt>
                  <c:pt idx="36">
                    <c:v>RES</c:v>
                  </c:pt>
                  <c:pt idx="37">
                    <c:v>CSY</c:v>
                  </c:pt>
                  <c:pt idx="38">
                    <c:v>BSL</c:v>
                  </c:pt>
                  <c:pt idx="39">
                    <c:v>YKC</c:v>
                  </c:pt>
                  <c:pt idx="40">
                    <c:v>MBC</c:v>
                  </c:pt>
                  <c:pt idx="41">
                    <c:v>HAD</c:v>
                  </c:pt>
                  <c:pt idx="42">
                    <c:v>DRV</c:v>
                  </c:pt>
                  <c:pt idx="43">
                    <c:v>CBB</c:v>
                  </c:pt>
                  <c:pt idx="44">
                    <c:v>BOU</c:v>
                  </c:pt>
                  <c:pt idx="45">
                    <c:v>AMS</c:v>
                  </c:pt>
                  <c:pt idx="46">
                    <c:v>DVS</c:v>
                  </c:pt>
                  <c:pt idx="47">
                    <c:v>BEL</c:v>
                  </c:pt>
                  <c:pt idx="48">
                    <c:v>CLF</c:v>
                  </c:pt>
                  <c:pt idx="49">
                    <c:v>HER</c:v>
                  </c:pt>
                  <c:pt idx="50">
                    <c:v>TUC</c:v>
                  </c:pt>
                  <c:pt idx="51">
                    <c:v>FRN</c:v>
                  </c:pt>
                  <c:pt idx="52">
                    <c:v>DLR</c:v>
                  </c:pt>
                  <c:pt idx="53">
                    <c:v>KAK</c:v>
                  </c:pt>
                  <c:pt idx="54">
                    <c:v>HBK</c:v>
                  </c:pt>
                  <c:pt idx="55">
                    <c:v>HON</c:v>
                  </c:pt>
                  <c:pt idx="56">
                    <c:v>LNP</c:v>
                  </c:pt>
                  <c:pt idx="57">
                    <c:v>KNY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A-8AF5-4F6A-8D86-48E240CCB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312904"/>
        <c:axId val="565313296"/>
      </c:scatterChart>
      <c:valAx>
        <c:axId val="565312904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Maximum one-minute change in horizontal magnetic field (nanotesla)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13296"/>
        <c:crossesAt val="-80"/>
        <c:crossBetween val="midCat"/>
      </c:valAx>
      <c:valAx>
        <c:axId val="565313296"/>
        <c:scaling>
          <c:orientation val="minMax"/>
          <c:max val="8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12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350346929904202E-2"/>
          <c:y val="0.17836979863683047"/>
          <c:w val="0.93134287459350595"/>
          <c:h val="0.730044090338510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'1989'!$D$2</c:f>
              <c:strCache>
                <c:ptCount val="1"/>
                <c:pt idx="0">
                  <c:v>Abs latitude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77C800B6-524E-4800-A77F-87A002C604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2639-4599-99E1-E900132B3B09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7713F85F-6C8C-4CEF-A740-76BFD02EA15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2639-4599-99E1-E900132B3B09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4A1A1EBE-B5A6-402D-AA4B-A4E274EF20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639-4599-99E1-E900132B3B09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79DDA3A8-E73B-4F2C-A074-DBAC496014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2639-4599-99E1-E900132B3B09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2A771CF9-B9E5-4CB8-9825-813F1942F81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639-4599-99E1-E900132B3B09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B3D6D3C1-1DFD-4D21-B5E9-A25C8544A01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639-4599-99E1-E900132B3B09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16357D0B-F15D-4B6C-91E2-8B1685C7D23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639-4599-99E1-E900132B3B09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A5652602-04DE-49CB-9950-1A61B96130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639-4599-99E1-E900132B3B09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5EE84E1E-4089-46D6-8C8D-90B4FD57DB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2639-4599-99E1-E900132B3B09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C447EDC3-94E8-42C3-8B26-70CB9795B0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639-4599-99E1-E900132B3B09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9356E0C0-D833-40FC-A72D-3EB4EF1F4EC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639-4599-99E1-E900132B3B09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EEF44B91-9F48-4977-A758-6D4180861A5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639-4599-99E1-E900132B3B09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476082D5-7305-415B-AD7C-4A7EF4F01A6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2639-4599-99E1-E900132B3B09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79C8B21C-8F09-41BC-9540-184AB74931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2639-4599-99E1-E900132B3B09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F784E755-31A7-46E6-A602-DFB58D2E31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2639-4599-99E1-E900132B3B09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5A307442-64B2-4713-8753-81798A60BB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2639-4599-99E1-E900132B3B09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C9F61D59-E30A-4744-ADCC-10B46FE1F5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2639-4599-99E1-E900132B3B09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93AE1C50-1028-4490-8C3A-A23479B154A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2639-4599-99E1-E900132B3B09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6D8FE8C9-D646-4736-9F8E-A58E1226E4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2639-4599-99E1-E900132B3B09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C42B0941-E1A1-4EE1-A723-FE4D47FE2D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2639-4599-99E1-E900132B3B09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8FECD24B-B054-43D9-BA46-8E14A1E1D3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2639-4599-99E1-E900132B3B09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E092D4FA-6484-4971-8613-52605E50E9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2639-4599-99E1-E900132B3B09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B5EA1FB8-6DF9-4667-9796-0FADE97007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2639-4599-99E1-E900132B3B09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149B62E6-0E2D-4466-B883-B67FBCDE79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2639-4599-99E1-E900132B3B09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682C57BE-D12D-4879-8135-B49BB75B65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2639-4599-99E1-E900132B3B09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091ECE29-4101-40A9-BF6F-0BBD98F97A6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2639-4599-99E1-E900132B3B09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68DC9EBE-7159-40A6-AC98-49FAD8F728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2639-4599-99E1-E900132B3B09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FE1A5B0A-E03F-46C9-8C4F-B18EF344EC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2639-4599-99E1-E900132B3B09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A87906ED-62A8-469F-A48C-035CFF70DC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2639-4599-99E1-E900132B3B09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fld id="{23F473A1-86AA-4680-83B9-1F6E78626A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2639-4599-99E1-E900132B3B09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fld id="{6DF993D8-6E4C-47A6-A1E6-FC6609C7FD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2639-4599-99E1-E900132B3B09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fld id="{F5C8B819-D3DB-4328-99E1-ABD3AADF96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2639-4599-99E1-E900132B3B09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fld id="{C5EC250C-94AC-4A68-A2D9-2D60FBAB988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2639-4599-99E1-E900132B3B09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fld id="{0845358E-39E5-4396-AC08-7C3306B368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2639-4599-99E1-E900132B3B09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fld id="{2107219B-8CCC-47AE-86FC-FE3A343D805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2639-4599-99E1-E900132B3B09}"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fld id="{CF3CF6DD-9E9B-40A9-BAF4-8AF2462984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2639-4599-99E1-E900132B3B09}"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fld id="{A531D9DF-D846-488A-8D76-8D6BA30957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2639-4599-99E1-E900132B3B09}"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fld id="{137E1169-6DB1-46FD-B5B2-643B1B31B8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2639-4599-99E1-E900132B3B09}"/>
                </c:ext>
              </c:extLst>
            </c:dLbl>
            <c:dLbl>
              <c:idx val="38"/>
              <c:layout/>
              <c:tx>
                <c:rich>
                  <a:bodyPr/>
                  <a:lstStyle/>
                  <a:p>
                    <a:fld id="{EF07F105-2F01-4D83-8027-EEA20B0CF0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2639-4599-99E1-E900132B3B09}"/>
                </c:ext>
              </c:extLst>
            </c:dLbl>
            <c:dLbl>
              <c:idx val="39"/>
              <c:layout/>
              <c:tx>
                <c:rich>
                  <a:bodyPr/>
                  <a:lstStyle/>
                  <a:p>
                    <a:fld id="{9DC35504-6E06-4BC9-9732-8964EFECB0B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2639-4599-99E1-E900132B3B09}"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fld id="{D16743A6-C01B-409E-BD91-E9BDB206DF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2639-4599-99E1-E900132B3B09}"/>
                </c:ext>
              </c:extLst>
            </c:dLbl>
            <c:dLbl>
              <c:idx val="41"/>
              <c:layout/>
              <c:tx>
                <c:rich>
                  <a:bodyPr/>
                  <a:lstStyle/>
                  <a:p>
                    <a:fld id="{27BF1998-B764-4D61-9DD5-44A3A82762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2639-4599-99E1-E900132B3B09}"/>
                </c:ext>
              </c:extLst>
            </c:dLbl>
            <c:dLbl>
              <c:idx val="42"/>
              <c:layout/>
              <c:tx>
                <c:rich>
                  <a:bodyPr/>
                  <a:lstStyle/>
                  <a:p>
                    <a:fld id="{751C5DD8-7858-4FF4-9CDD-C01C1C1A82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2639-4599-99E1-E900132B3B09}"/>
                </c:ext>
              </c:extLst>
            </c:dLbl>
            <c:dLbl>
              <c:idx val="43"/>
              <c:layout/>
              <c:tx>
                <c:rich>
                  <a:bodyPr/>
                  <a:lstStyle/>
                  <a:p>
                    <a:fld id="{E9E21F54-A7B2-40F8-9D80-B8FD76D8F23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2639-4599-99E1-E900132B3B09}"/>
                </c:ext>
              </c:extLst>
            </c:dLbl>
            <c:dLbl>
              <c:idx val="44"/>
              <c:layout/>
              <c:tx>
                <c:rich>
                  <a:bodyPr/>
                  <a:lstStyle/>
                  <a:p>
                    <a:fld id="{C282C96A-1447-424A-8B2F-5A911AE889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2639-4599-99E1-E900132B3B09}"/>
                </c:ext>
              </c:extLst>
            </c:dLbl>
            <c:dLbl>
              <c:idx val="45"/>
              <c:layout/>
              <c:tx>
                <c:rich>
                  <a:bodyPr/>
                  <a:lstStyle/>
                  <a:p>
                    <a:fld id="{9DB64D51-0B69-4720-B1F7-9B5507BB368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2639-4599-99E1-E900132B3B09}"/>
                </c:ext>
              </c:extLst>
            </c:dLbl>
            <c:dLbl>
              <c:idx val="46"/>
              <c:layout/>
              <c:tx>
                <c:rich>
                  <a:bodyPr/>
                  <a:lstStyle/>
                  <a:p>
                    <a:fld id="{1E9461CE-877D-45BD-BC6D-105F791243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2639-4599-99E1-E900132B3B09}"/>
                </c:ext>
              </c:extLst>
            </c:dLbl>
            <c:dLbl>
              <c:idx val="47"/>
              <c:layout/>
              <c:tx>
                <c:rich>
                  <a:bodyPr/>
                  <a:lstStyle/>
                  <a:p>
                    <a:fld id="{800EF9CE-CF58-4B7F-A61E-B5B8F714FC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2639-4599-99E1-E900132B3B09}"/>
                </c:ext>
              </c:extLst>
            </c:dLbl>
            <c:dLbl>
              <c:idx val="48"/>
              <c:layout/>
              <c:tx>
                <c:rich>
                  <a:bodyPr/>
                  <a:lstStyle/>
                  <a:p>
                    <a:fld id="{2266F2B7-27A2-415D-B99D-8DA23BB4BF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2639-4599-99E1-E900132B3B09}"/>
                </c:ext>
              </c:extLst>
            </c:dLbl>
            <c:dLbl>
              <c:idx val="49"/>
              <c:layout/>
              <c:tx>
                <c:rich>
                  <a:bodyPr/>
                  <a:lstStyle/>
                  <a:p>
                    <a:fld id="{3F21689F-FEDB-4A2D-9E18-61C0702925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2639-4599-99E1-E900132B3B09}"/>
                </c:ext>
              </c:extLst>
            </c:dLbl>
            <c:dLbl>
              <c:idx val="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2-2639-4599-99E1-E900132B3B09}"/>
                </c:ext>
              </c:extLst>
            </c:dLbl>
            <c:dLbl>
              <c:idx val="51"/>
              <c:layout/>
              <c:tx>
                <c:rich>
                  <a:bodyPr/>
                  <a:lstStyle/>
                  <a:p>
                    <a:fld id="{117AD743-4A0A-4D32-BDEE-2570A7ABF7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2639-4599-99E1-E900132B3B09}"/>
                </c:ext>
              </c:extLst>
            </c:dLbl>
            <c:dLbl>
              <c:idx val="52"/>
              <c:layout/>
              <c:tx>
                <c:rich>
                  <a:bodyPr/>
                  <a:lstStyle/>
                  <a:p>
                    <a:fld id="{B32C03EC-18DE-4ED2-ADD0-79E2ADF3CF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2639-4599-99E1-E900132B3B09}"/>
                </c:ext>
              </c:extLst>
            </c:dLbl>
            <c:dLbl>
              <c:idx val="53"/>
              <c:layout/>
              <c:tx>
                <c:rich>
                  <a:bodyPr/>
                  <a:lstStyle/>
                  <a:p>
                    <a:fld id="{B945806A-2A99-4A92-A673-E1D8CF38C97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2639-4599-99E1-E900132B3B09}"/>
                </c:ext>
              </c:extLst>
            </c:dLbl>
            <c:dLbl>
              <c:idx val="54"/>
              <c:layout/>
              <c:tx>
                <c:rich>
                  <a:bodyPr/>
                  <a:lstStyle/>
                  <a:p>
                    <a:fld id="{6185BA14-A9BA-4420-A5C0-9C2F56A0B2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2639-4599-99E1-E900132B3B09}"/>
                </c:ext>
              </c:extLst>
            </c:dLbl>
            <c:dLbl>
              <c:idx val="55"/>
              <c:layout/>
              <c:tx>
                <c:rich>
                  <a:bodyPr/>
                  <a:lstStyle/>
                  <a:p>
                    <a:fld id="{E7894C28-5021-4DF5-BDE8-48967C5A86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2639-4599-99E1-E900132B3B09}"/>
                </c:ext>
              </c:extLst>
            </c:dLbl>
            <c:dLbl>
              <c:idx val="56"/>
              <c:layout/>
              <c:tx>
                <c:rich>
                  <a:bodyPr/>
                  <a:lstStyle/>
                  <a:p>
                    <a:fld id="{2836B86F-F717-448B-9320-B657AE9EBD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2639-4599-99E1-E900132B3B09}"/>
                </c:ext>
              </c:extLst>
            </c:dLbl>
            <c:dLbl>
              <c:idx val="57"/>
              <c:layout/>
              <c:tx>
                <c:rich>
                  <a:bodyPr/>
                  <a:lstStyle/>
                  <a:p>
                    <a:fld id="{DB4AA9C5-7947-44AA-BD47-50C6B2870C2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2639-4599-99E1-E900132B3B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xVal>
            <c:numRef>
              <c:f>'1989'!$D$3:$D$60</c:f>
              <c:numCache>
                <c:formatCode>General</c:formatCode>
                <c:ptCount val="58"/>
                <c:pt idx="0">
                  <c:v>52.040000915527344</c:v>
                </c:pt>
                <c:pt idx="1">
                  <c:v>71.230003356933594</c:v>
                </c:pt>
                <c:pt idx="2">
                  <c:v>65.150001525878906</c:v>
                </c:pt>
                <c:pt idx="3">
                  <c:v>52.880001068115234</c:v>
                </c:pt>
                <c:pt idx="4">
                  <c:v>69.819999694824219</c:v>
                </c:pt>
                <c:pt idx="5">
                  <c:v>58.110000610351563</c:v>
                </c:pt>
                <c:pt idx="6">
                  <c:v>60.240001678466797</c:v>
                </c:pt>
                <c:pt idx="7">
                  <c:v>62.360000610351563</c:v>
                </c:pt>
                <c:pt idx="8">
                  <c:v>64.94000244140625</c:v>
                </c:pt>
                <c:pt idx="9">
                  <c:v>58.400001525878906</c:v>
                </c:pt>
                <c:pt idx="10">
                  <c:v>25.709999084472656</c:v>
                </c:pt>
                <c:pt idx="11">
                  <c:v>63.369998931884766</c:v>
                </c:pt>
                <c:pt idx="12">
                  <c:v>55.799999237060547</c:v>
                </c:pt>
                <c:pt idx="13">
                  <c:v>64.540000915527344</c:v>
                </c:pt>
                <c:pt idx="14">
                  <c:v>53.150001525878906</c:v>
                </c:pt>
                <c:pt idx="15">
                  <c:v>50.029998779296875</c:v>
                </c:pt>
                <c:pt idx="16">
                  <c:v>63.720001220703125</c:v>
                </c:pt>
                <c:pt idx="17">
                  <c:v>59.830001831054688</c:v>
                </c:pt>
                <c:pt idx="18">
                  <c:v>54.659999847412109</c:v>
                </c:pt>
                <c:pt idx="19">
                  <c:v>54.009998321533203</c:v>
                </c:pt>
                <c:pt idx="20">
                  <c:v>66.419998168945313</c:v>
                </c:pt>
                <c:pt idx="21">
                  <c:v>56.759998321533203</c:v>
                </c:pt>
                <c:pt idx="22">
                  <c:v>65.75</c:v>
                </c:pt>
                <c:pt idx="23">
                  <c:v>65.569999694824219</c:v>
                </c:pt>
                <c:pt idx="24">
                  <c:v>66.870002746582031</c:v>
                </c:pt>
                <c:pt idx="25">
                  <c:v>66.449996948242188</c:v>
                </c:pt>
                <c:pt idx="26">
                  <c:v>66.099998474121094</c:v>
                </c:pt>
                <c:pt idx="27">
                  <c:v>76.290000915527344</c:v>
                </c:pt>
                <c:pt idx="28">
                  <c:v>65.330001831054688</c:v>
                </c:pt>
                <c:pt idx="29">
                  <c:v>49.849998474121094</c:v>
                </c:pt>
                <c:pt idx="30">
                  <c:v>67.150001525878906</c:v>
                </c:pt>
                <c:pt idx="31">
                  <c:v>74.449996948242188</c:v>
                </c:pt>
                <c:pt idx="32">
                  <c:v>85.830001831054688</c:v>
                </c:pt>
                <c:pt idx="33">
                  <c:v>69.459999084472656</c:v>
                </c:pt>
                <c:pt idx="34">
                  <c:v>36.680000305175781</c:v>
                </c:pt>
                <c:pt idx="35">
                  <c:v>55.159999847412109</c:v>
                </c:pt>
                <c:pt idx="36">
                  <c:v>83.779998779296875</c:v>
                </c:pt>
                <c:pt idx="37">
                  <c:v>80.819999694824219</c:v>
                </c:pt>
                <c:pt idx="38">
                  <c:v>41.569999694824219</c:v>
                </c:pt>
                <c:pt idx="39">
                  <c:v>69.769996643066406</c:v>
                </c:pt>
                <c:pt idx="40">
                  <c:v>80.980003356933594</c:v>
                </c:pt>
                <c:pt idx="41">
                  <c:v>47.869998931884766</c:v>
                </c:pt>
                <c:pt idx="42">
                  <c:v>80.639999389648438</c:v>
                </c:pt>
                <c:pt idx="43">
                  <c:v>77.610000610351563</c:v>
                </c:pt>
                <c:pt idx="44">
                  <c:v>49.240001678466797</c:v>
                </c:pt>
                <c:pt idx="45">
                  <c:v>49.060001373291016</c:v>
                </c:pt>
                <c:pt idx="46">
                  <c:v>74.470001220703125</c:v>
                </c:pt>
                <c:pt idx="47">
                  <c:v>47.450000762939453</c:v>
                </c:pt>
                <c:pt idx="48">
                  <c:v>43.599998474121094</c:v>
                </c:pt>
                <c:pt idx="49">
                  <c:v>42.240001678466797</c:v>
                </c:pt>
                <c:pt idx="50">
                  <c:v>39.869998931884766</c:v>
                </c:pt>
                <c:pt idx="51">
                  <c:v>43.159999847412109</c:v>
                </c:pt>
                <c:pt idx="52">
                  <c:v>38.930000305175781</c:v>
                </c:pt>
                <c:pt idx="53">
                  <c:v>28.879999160766602</c:v>
                </c:pt>
                <c:pt idx="54">
                  <c:v>36.150001525878906</c:v>
                </c:pt>
                <c:pt idx="55">
                  <c:v>21.799999237060547</c:v>
                </c:pt>
                <c:pt idx="56">
                  <c:v>17.850000381469727</c:v>
                </c:pt>
                <c:pt idx="57">
                  <c:v>24.280000686645508</c:v>
                </c:pt>
              </c:numCache>
            </c:numRef>
          </c:xVal>
          <c:yVal>
            <c:numRef>
              <c:f>'1989'!$B$3:$B$60</c:f>
              <c:numCache>
                <c:formatCode>General</c:formatCode>
                <c:ptCount val="58"/>
                <c:pt idx="0">
                  <c:v>1994.4001604492514</c:v>
                </c:pt>
                <c:pt idx="1">
                  <c:v>1404.5338194575452</c:v>
                </c:pt>
                <c:pt idx="2">
                  <c:v>1255.3668786454421</c:v>
                </c:pt>
                <c:pt idx="3">
                  <c:v>1129.8597258067039</c:v>
                </c:pt>
                <c:pt idx="4">
                  <c:v>1126.6935031320629</c:v>
                </c:pt>
                <c:pt idx="5">
                  <c:v>991.32821255122155</c:v>
                </c:pt>
                <c:pt idx="6">
                  <c:v>892.15525554692556</c:v>
                </c:pt>
                <c:pt idx="7">
                  <c:v>851.18858075047035</c:v>
                </c:pt>
                <c:pt idx="8">
                  <c:v>804.84703515637057</c:v>
                </c:pt>
                <c:pt idx="9">
                  <c:v>757.73346237314877</c:v>
                </c:pt>
                <c:pt idx="10">
                  <c:v>740.67030452151926</c:v>
                </c:pt>
                <c:pt idx="11">
                  <c:v>735.95900021672401</c:v>
                </c:pt>
                <c:pt idx="12">
                  <c:v>699.21384425653355</c:v>
                </c:pt>
                <c:pt idx="13">
                  <c:v>693.33664262030754</c:v>
                </c:pt>
                <c:pt idx="14">
                  <c:v>648.3224506370268</c:v>
                </c:pt>
                <c:pt idx="15">
                  <c:v>641.72657728973638</c:v>
                </c:pt>
                <c:pt idx="16">
                  <c:v>623.192586605457</c:v>
                </c:pt>
                <c:pt idx="17">
                  <c:v>612.19951813113994</c:v>
                </c:pt>
                <c:pt idx="18">
                  <c:v>590.4066395290622</c:v>
                </c:pt>
                <c:pt idx="19">
                  <c:v>583.95890266353501</c:v>
                </c:pt>
                <c:pt idx="20">
                  <c:v>555.20260265960565</c:v>
                </c:pt>
                <c:pt idx="21">
                  <c:v>545.91574441483181</c:v>
                </c:pt>
                <c:pt idx="22">
                  <c:v>525.83423243451921</c:v>
                </c:pt>
                <c:pt idx="23">
                  <c:v>509.55818117267046</c:v>
                </c:pt>
                <c:pt idx="24">
                  <c:v>498.16229471428284</c:v>
                </c:pt>
                <c:pt idx="25">
                  <c:v>493.97368350955702</c:v>
                </c:pt>
                <c:pt idx="26">
                  <c:v>480.8456093175854</c:v>
                </c:pt>
                <c:pt idx="27">
                  <c:v>480.35702867762848</c:v>
                </c:pt>
                <c:pt idx="28">
                  <c:v>478.88787179255229</c:v>
                </c:pt>
                <c:pt idx="29">
                  <c:v>477.76447191581752</c:v>
                </c:pt>
                <c:pt idx="30">
                  <c:v>465.3961430867256</c:v>
                </c:pt>
                <c:pt idx="31">
                  <c:v>452.01991106587332</c:v>
                </c:pt>
                <c:pt idx="32">
                  <c:v>425.92494937488692</c:v>
                </c:pt>
                <c:pt idx="33">
                  <c:v>414.65407269192474</c:v>
                </c:pt>
                <c:pt idx="34">
                  <c:v>396.1332438397464</c:v>
                </c:pt>
                <c:pt idx="35">
                  <c:v>383.26371876946558</c:v>
                </c:pt>
                <c:pt idx="36">
                  <c:v>376.85275639167082</c:v>
                </c:pt>
                <c:pt idx="37">
                  <c:v>369.75802898652518</c:v>
                </c:pt>
                <c:pt idx="38">
                  <c:v>367.41404181794684</c:v>
                </c:pt>
                <c:pt idx="39">
                  <c:v>356.46318182948431</c:v>
                </c:pt>
                <c:pt idx="40">
                  <c:v>337.01335285118898</c:v>
                </c:pt>
                <c:pt idx="41">
                  <c:v>327.04496059410548</c:v>
                </c:pt>
                <c:pt idx="42">
                  <c:v>324.98153793715727</c:v>
                </c:pt>
                <c:pt idx="43">
                  <c:v>321.25535015000139</c:v>
                </c:pt>
                <c:pt idx="44">
                  <c:v>314.81801538746157</c:v>
                </c:pt>
                <c:pt idx="45">
                  <c:v>284.45034716097643</c:v>
                </c:pt>
                <c:pt idx="46">
                  <c:v>235.68835355188853</c:v>
                </c:pt>
                <c:pt idx="47">
                  <c:v>190.77997798511248</c:v>
                </c:pt>
                <c:pt idx="48">
                  <c:v>173.00289014926889</c:v>
                </c:pt>
                <c:pt idx="49">
                  <c:v>165.50246646575997</c:v>
                </c:pt>
                <c:pt idx="50">
                  <c:v>129.75915189303603</c:v>
                </c:pt>
                <c:pt idx="51">
                  <c:v>110.65637355259976</c:v>
                </c:pt>
                <c:pt idx="52">
                  <c:v>109.05029480416364</c:v>
                </c:pt>
                <c:pt idx="53">
                  <c:v>89.158394098824203</c:v>
                </c:pt>
                <c:pt idx="54">
                  <c:v>87.006532621119888</c:v>
                </c:pt>
                <c:pt idx="55">
                  <c:v>68.85362219275396</c:v>
                </c:pt>
                <c:pt idx="56">
                  <c:v>68.029405406779802</c:v>
                </c:pt>
                <c:pt idx="57">
                  <c:v>52.000206580118508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'1989'!$A$3:$A$60</c15:f>
                <c15:dlblRangeCache>
                  <c:ptCount val="58"/>
                  <c:pt idx="0">
                    <c:v>BFE</c:v>
                  </c:pt>
                  <c:pt idx="1">
                    <c:v>BJN</c:v>
                  </c:pt>
                  <c:pt idx="2">
                    <c:v>ABK</c:v>
                  </c:pt>
                  <c:pt idx="3">
                    <c:v>ESK</c:v>
                  </c:pt>
                  <c:pt idx="4">
                    <c:v>BRW</c:v>
                  </c:pt>
                  <c:pt idx="5">
                    <c:v>LER</c:v>
                  </c:pt>
                  <c:pt idx="6">
                    <c:v>GLN</c:v>
                  </c:pt>
                  <c:pt idx="7">
                    <c:v>MEA</c:v>
                  </c:pt>
                  <c:pt idx="8">
                    <c:v>CMO</c:v>
                  </c:pt>
                  <c:pt idx="9">
                    <c:v>PAF</c:v>
                  </c:pt>
                  <c:pt idx="10">
                    <c:v>HTY</c:v>
                  </c:pt>
                  <c:pt idx="11">
                    <c:v>PEL</c:v>
                  </c:pt>
                  <c:pt idx="12">
                    <c:v>LOV</c:v>
                  </c:pt>
                  <c:pt idx="13">
                    <c:v>MUO</c:v>
                  </c:pt>
                  <c:pt idx="14">
                    <c:v>CZT</c:v>
                  </c:pt>
                  <c:pt idx="15">
                    <c:v>WNG</c:v>
                  </c:pt>
                  <c:pt idx="16">
                    <c:v>SOD</c:v>
                  </c:pt>
                  <c:pt idx="17">
                    <c:v>SIT</c:v>
                  </c:pt>
                  <c:pt idx="18">
                    <c:v>STJ</c:v>
                  </c:pt>
                  <c:pt idx="19">
                    <c:v>VIC</c:v>
                  </c:pt>
                  <c:pt idx="20">
                    <c:v>ALT</c:v>
                  </c:pt>
                  <c:pt idx="21">
                    <c:v>OTT</c:v>
                  </c:pt>
                  <c:pt idx="22">
                    <c:v>KIL</c:v>
                  </c:pt>
                  <c:pt idx="23">
                    <c:v>KAU</c:v>
                  </c:pt>
                  <c:pt idx="24">
                    <c:v>NAQ</c:v>
                  </c:pt>
                  <c:pt idx="25">
                    <c:v>PBQ</c:v>
                  </c:pt>
                  <c:pt idx="26">
                    <c:v>KEV</c:v>
                  </c:pt>
                  <c:pt idx="27">
                    <c:v>GDH</c:v>
                  </c:pt>
                  <c:pt idx="28">
                    <c:v>LRV</c:v>
                  </c:pt>
                  <c:pt idx="29">
                    <c:v>FRD</c:v>
                  </c:pt>
                  <c:pt idx="30">
                    <c:v>SOR</c:v>
                  </c:pt>
                  <c:pt idx="31">
                    <c:v>BLC</c:v>
                  </c:pt>
                  <c:pt idx="32">
                    <c:v>THL</c:v>
                  </c:pt>
                  <c:pt idx="33">
                    <c:v>FCC</c:v>
                  </c:pt>
                  <c:pt idx="34">
                    <c:v>MMB</c:v>
                  </c:pt>
                  <c:pt idx="35">
                    <c:v>NEW</c:v>
                  </c:pt>
                  <c:pt idx="36">
                    <c:v>RES</c:v>
                  </c:pt>
                  <c:pt idx="37">
                    <c:v>CSY</c:v>
                  </c:pt>
                  <c:pt idx="38">
                    <c:v>BSL</c:v>
                  </c:pt>
                  <c:pt idx="39">
                    <c:v>YKC</c:v>
                  </c:pt>
                  <c:pt idx="40">
                    <c:v>MBC</c:v>
                  </c:pt>
                  <c:pt idx="41">
                    <c:v>HAD</c:v>
                  </c:pt>
                  <c:pt idx="42">
                    <c:v>DRV</c:v>
                  </c:pt>
                  <c:pt idx="43">
                    <c:v>CBB</c:v>
                  </c:pt>
                  <c:pt idx="44">
                    <c:v>BOU</c:v>
                  </c:pt>
                  <c:pt idx="45">
                    <c:v>AMS</c:v>
                  </c:pt>
                  <c:pt idx="46">
                    <c:v>DVS</c:v>
                  </c:pt>
                  <c:pt idx="47">
                    <c:v>BEL</c:v>
                  </c:pt>
                  <c:pt idx="48">
                    <c:v>CLF</c:v>
                  </c:pt>
                  <c:pt idx="49">
                    <c:v>HER</c:v>
                  </c:pt>
                  <c:pt idx="50">
                    <c:v>TUC</c:v>
                  </c:pt>
                  <c:pt idx="51">
                    <c:v>FRN</c:v>
                  </c:pt>
                  <c:pt idx="52">
                    <c:v>DLR</c:v>
                  </c:pt>
                  <c:pt idx="53">
                    <c:v>KAK</c:v>
                  </c:pt>
                  <c:pt idx="54">
                    <c:v>HBK</c:v>
                  </c:pt>
                  <c:pt idx="55">
                    <c:v>HON</c:v>
                  </c:pt>
                  <c:pt idx="56">
                    <c:v>LNP</c:v>
                  </c:pt>
                  <c:pt idx="57">
                    <c:v>KNY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A-2639-4599-99E1-E900132B3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314080"/>
        <c:axId val="565314472"/>
      </c:scatterChart>
      <c:valAx>
        <c:axId val="565314080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14472"/>
        <c:crosses val="autoZero"/>
        <c:crossBetween val="midCat"/>
      </c:valAx>
      <c:valAx>
        <c:axId val="565314472"/>
        <c:scaling>
          <c:orientation val="minMax"/>
          <c:max val="2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1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350346929904202E-2"/>
          <c:y val="0.17309974899425781"/>
          <c:w val="0.93134287459350595"/>
          <c:h val="0.735314101021215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'1989'!$D$2</c:f>
              <c:strCache>
                <c:ptCount val="1"/>
                <c:pt idx="0">
                  <c:v>Abs latitude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836CC82D-218C-41DD-96A8-D056CC7C6D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FE02-4815-A9D6-85834F7E70F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106A65A4-9301-45B7-A85B-F8A2E2296C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FE02-4815-A9D6-85834F7E70FE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18E3A8E2-BB80-42C8-9209-8E7F22C4EA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E02-4815-A9D6-85834F7E70FE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FA40F33D-5024-441C-A680-82D11970A08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E02-4815-A9D6-85834F7E70FE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9C5B4C2A-5DD6-4782-ADF1-A87BAEE22E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E02-4815-A9D6-85834F7E70FE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6D6BACB7-CBD0-47C7-99EB-9E81B437BF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E02-4815-A9D6-85834F7E70FE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D0D93B9F-FE01-417E-A88B-2FAA47D373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E02-4815-A9D6-85834F7E70FE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4CB9587A-D350-4200-9A51-5DE7B74146F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E02-4815-A9D6-85834F7E70FE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77081FBA-A5B7-4104-9644-5B77199CB15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FE02-4815-A9D6-85834F7E70FE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786784E2-446F-40B7-ACD7-BEE9611BFB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E02-4815-A9D6-85834F7E70FE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FCE2487F-9D54-49BD-A8A5-612DA0771D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E02-4815-A9D6-85834F7E70FE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E8D697EC-0F5C-436C-B03F-F2E7132CA9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E02-4815-A9D6-85834F7E70FE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A570DA88-4F6A-477A-8063-6864E06D96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FE02-4815-A9D6-85834F7E70FE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BA456C51-A989-438B-9883-D881149E86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FE02-4815-A9D6-85834F7E70FE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DF9502E6-201A-498C-A8B6-2419F0078B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FE02-4815-A9D6-85834F7E70FE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705E43D4-F8AC-41CD-AF60-9B43D96FE2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E02-4815-A9D6-85834F7E70FE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879FF693-FBE8-45DC-A062-805EF8BBD92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FE02-4815-A9D6-85834F7E70FE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0FC03A3E-F3A8-432B-AC94-4C96B5A983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FE02-4815-A9D6-85834F7E70FE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71E0BEA6-C7CB-45E2-BBCE-B8987E9CF6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FE02-4815-A9D6-85834F7E70FE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4F9C0FC2-18E5-4A29-90D1-D76A55A69FE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E02-4815-A9D6-85834F7E70FE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6782C2E6-34AB-4386-B70D-22EFCAAC1D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FE02-4815-A9D6-85834F7E70FE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AD93A604-8DFF-49B2-A88A-E8D01FFF10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FE02-4815-A9D6-85834F7E70FE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E8FC63C5-3EEB-4B95-9378-017313B00D5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FE02-4815-A9D6-85834F7E70FE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7E75D198-B0C3-46BE-9DDE-150BA7400E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FE02-4815-A9D6-85834F7E70FE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D0D10BC7-05C6-4A16-9C6B-0CB6F25155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FE02-4815-A9D6-85834F7E70FE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5D08C4F9-B2C6-415B-B9FE-03AE230B9E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FE02-4815-A9D6-85834F7E70FE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D36CD4A7-BB77-4E1E-A8CE-C4AE940724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FE02-4815-A9D6-85834F7E70FE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11C16387-B442-4DA5-A1B1-D657BD5446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FE02-4815-A9D6-85834F7E70FE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157D567B-9957-421D-87C8-9A3FB212FE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FE02-4815-A9D6-85834F7E70FE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fld id="{53E82EC6-AC5D-4618-AC79-AF6AD83963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FE02-4815-A9D6-85834F7E70FE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fld id="{235CF3D5-A258-49AC-9AF0-4089261974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FE02-4815-A9D6-85834F7E70FE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fld id="{DA58C411-5CEF-45D6-9512-3FD6A31C497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FE02-4815-A9D6-85834F7E70FE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fld id="{73EB351E-CCFF-4CAE-B034-99EE9C9CC5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FE02-4815-A9D6-85834F7E70FE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fld id="{9DB78560-DFFB-4EB7-9BBA-83B26786A2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FE02-4815-A9D6-85834F7E70FE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fld id="{C24CCA74-FAEA-485D-A551-F816091315A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FE02-4815-A9D6-85834F7E70FE}"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fld id="{42E17DB9-6272-43CA-B909-2ED38001EB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FE02-4815-A9D6-85834F7E70FE}"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fld id="{057037D6-289A-4F1A-ACE5-EA35007D9C8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FE02-4815-A9D6-85834F7E70FE}"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fld id="{CFF60C32-C39F-460F-95DC-D5B90D6FAF9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FE02-4815-A9D6-85834F7E70FE}"/>
                </c:ext>
              </c:extLst>
            </c:dLbl>
            <c:dLbl>
              <c:idx val="38"/>
              <c:layout/>
              <c:tx>
                <c:rich>
                  <a:bodyPr/>
                  <a:lstStyle/>
                  <a:p>
                    <a:fld id="{0805A436-7106-43B9-AEC5-61B1E348621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FE02-4815-A9D6-85834F7E70FE}"/>
                </c:ext>
              </c:extLst>
            </c:dLbl>
            <c:dLbl>
              <c:idx val="39"/>
              <c:layout/>
              <c:tx>
                <c:rich>
                  <a:bodyPr/>
                  <a:lstStyle/>
                  <a:p>
                    <a:fld id="{BAC9F643-9EA6-4776-9F4C-6CF1912D4F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FE02-4815-A9D6-85834F7E70FE}"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fld id="{6D39E565-9CE1-4F23-9D85-5DD81C39E3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FE02-4815-A9D6-85834F7E70FE}"/>
                </c:ext>
              </c:extLst>
            </c:dLbl>
            <c:dLbl>
              <c:idx val="41"/>
              <c:layout/>
              <c:tx>
                <c:rich>
                  <a:bodyPr/>
                  <a:lstStyle/>
                  <a:p>
                    <a:fld id="{F87C0C05-FA47-48CC-B63A-6C76CB070F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FE02-4815-A9D6-85834F7E70FE}"/>
                </c:ext>
              </c:extLst>
            </c:dLbl>
            <c:dLbl>
              <c:idx val="42"/>
              <c:layout/>
              <c:tx>
                <c:rich>
                  <a:bodyPr/>
                  <a:lstStyle/>
                  <a:p>
                    <a:fld id="{9A7C8331-7BB0-4D5E-8EAB-F011BA9749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FE02-4815-A9D6-85834F7E70FE}"/>
                </c:ext>
              </c:extLst>
            </c:dLbl>
            <c:dLbl>
              <c:idx val="43"/>
              <c:layout/>
              <c:tx>
                <c:rich>
                  <a:bodyPr/>
                  <a:lstStyle/>
                  <a:p>
                    <a:fld id="{FA1DA9A5-0855-4493-ACA8-23AA1EEFCD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FE02-4815-A9D6-85834F7E70FE}"/>
                </c:ext>
              </c:extLst>
            </c:dLbl>
            <c:dLbl>
              <c:idx val="44"/>
              <c:layout/>
              <c:tx>
                <c:rich>
                  <a:bodyPr/>
                  <a:lstStyle/>
                  <a:p>
                    <a:fld id="{261DDB99-1663-48FD-83D3-1666974CA0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FE02-4815-A9D6-85834F7E70FE}"/>
                </c:ext>
              </c:extLst>
            </c:dLbl>
            <c:dLbl>
              <c:idx val="45"/>
              <c:layout/>
              <c:tx>
                <c:rich>
                  <a:bodyPr/>
                  <a:lstStyle/>
                  <a:p>
                    <a:fld id="{57D49658-BAB5-4963-97C0-8B3B0871E6E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FE02-4815-A9D6-85834F7E70FE}"/>
                </c:ext>
              </c:extLst>
            </c:dLbl>
            <c:dLbl>
              <c:idx val="46"/>
              <c:layout/>
              <c:tx>
                <c:rich>
                  <a:bodyPr/>
                  <a:lstStyle/>
                  <a:p>
                    <a:fld id="{FB6279CF-0672-4846-9522-23B69715E9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FE02-4815-A9D6-85834F7E70FE}"/>
                </c:ext>
              </c:extLst>
            </c:dLbl>
            <c:dLbl>
              <c:idx val="47"/>
              <c:layout/>
              <c:tx>
                <c:rich>
                  <a:bodyPr/>
                  <a:lstStyle/>
                  <a:p>
                    <a:fld id="{922F71C1-8664-4027-8368-35F0EA07B00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FE02-4815-A9D6-85834F7E70FE}"/>
                </c:ext>
              </c:extLst>
            </c:dLbl>
            <c:dLbl>
              <c:idx val="48"/>
              <c:layout/>
              <c:tx>
                <c:rich>
                  <a:bodyPr/>
                  <a:lstStyle/>
                  <a:p>
                    <a:fld id="{FC01AC36-34DB-4B48-BDEB-28E6C469433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FE02-4815-A9D6-85834F7E70FE}"/>
                </c:ext>
              </c:extLst>
            </c:dLbl>
            <c:dLbl>
              <c:idx val="49"/>
              <c:layout/>
              <c:tx>
                <c:rich>
                  <a:bodyPr/>
                  <a:lstStyle/>
                  <a:p>
                    <a:fld id="{46CF5F4B-F0BC-4551-B51A-6AFB25AE83A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FE02-4815-A9D6-85834F7E70FE}"/>
                </c:ext>
              </c:extLst>
            </c:dLbl>
            <c:dLbl>
              <c:idx val="50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2-FE02-4815-A9D6-85834F7E70FE}"/>
                </c:ext>
              </c:extLst>
            </c:dLbl>
            <c:dLbl>
              <c:idx val="51"/>
              <c:layout/>
              <c:tx>
                <c:rich>
                  <a:bodyPr/>
                  <a:lstStyle/>
                  <a:p>
                    <a:fld id="{22052604-F598-4466-8A40-0D1401DDC9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FE02-4815-A9D6-85834F7E70FE}"/>
                </c:ext>
              </c:extLst>
            </c:dLbl>
            <c:dLbl>
              <c:idx val="52"/>
              <c:layout/>
              <c:tx>
                <c:rich>
                  <a:bodyPr/>
                  <a:lstStyle/>
                  <a:p>
                    <a:fld id="{282EB303-350C-4F5C-B218-D8E9064C41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FE02-4815-A9D6-85834F7E70FE}"/>
                </c:ext>
              </c:extLst>
            </c:dLbl>
            <c:dLbl>
              <c:idx val="53"/>
              <c:layout/>
              <c:tx>
                <c:rich>
                  <a:bodyPr/>
                  <a:lstStyle/>
                  <a:p>
                    <a:fld id="{ACCB315C-72A1-4FB6-99FF-30292ED5615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FE02-4815-A9D6-85834F7E70FE}"/>
                </c:ext>
              </c:extLst>
            </c:dLbl>
            <c:dLbl>
              <c:idx val="54"/>
              <c:layout/>
              <c:tx>
                <c:rich>
                  <a:bodyPr/>
                  <a:lstStyle/>
                  <a:p>
                    <a:fld id="{3185A5EB-C3FF-47C7-9C19-08DFCBF1B9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FE02-4815-A9D6-85834F7E70FE}"/>
                </c:ext>
              </c:extLst>
            </c:dLbl>
            <c:dLbl>
              <c:idx val="55"/>
              <c:layout/>
              <c:tx>
                <c:rich>
                  <a:bodyPr/>
                  <a:lstStyle/>
                  <a:p>
                    <a:fld id="{4BF2E15A-930F-4379-9AAF-C7A2850517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FE02-4815-A9D6-85834F7E70FE}"/>
                </c:ext>
              </c:extLst>
            </c:dLbl>
            <c:dLbl>
              <c:idx val="56"/>
              <c:layout/>
              <c:tx>
                <c:rich>
                  <a:bodyPr/>
                  <a:lstStyle/>
                  <a:p>
                    <a:fld id="{15490DA1-81B8-455B-B1C9-F79D0BA2C2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FE02-4815-A9D6-85834F7E70FE}"/>
                </c:ext>
              </c:extLst>
            </c:dLbl>
            <c:dLbl>
              <c:idx val="57"/>
              <c:layout/>
              <c:tx>
                <c:rich>
                  <a:bodyPr/>
                  <a:lstStyle/>
                  <a:p>
                    <a:fld id="{16CD1F2E-EAB4-43D4-9857-55AF308CEE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FE02-4815-A9D6-85834F7E70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xVal>
            <c:numRef>
              <c:f>'1989'!$E$3:$E$60</c:f>
              <c:numCache>
                <c:formatCode>General</c:formatCode>
                <c:ptCount val="58"/>
                <c:pt idx="0">
                  <c:v>0.78844038416009921</c:v>
                </c:pt>
                <c:pt idx="1">
                  <c:v>0.94681788711914971</c:v>
                </c:pt>
                <c:pt idx="2">
                  <c:v>0.90741110312047391</c:v>
                </c:pt>
                <c:pt idx="3">
                  <c:v>0.79737333217897322</c:v>
                </c:pt>
                <c:pt idx="4">
                  <c:v>0.93861349555289431</c:v>
                </c:pt>
                <c:pt idx="5">
                  <c:v>0.84906391021412864</c:v>
                </c:pt>
                <c:pt idx="6">
                  <c:v>0.86811220968922698</c:v>
                </c:pt>
                <c:pt idx="7">
                  <c:v>0.88587992658800507</c:v>
                </c:pt>
                <c:pt idx="8">
                  <c:v>0.90586474341838441</c:v>
                </c:pt>
                <c:pt idx="9">
                  <c:v>0.85172694809763616</c:v>
                </c:pt>
                <c:pt idx="10">
                  <c:v>0.43381633119303165</c:v>
                </c:pt>
                <c:pt idx="11">
                  <c:v>0.89391965981528876</c:v>
                </c:pt>
                <c:pt idx="12">
                  <c:v>0.82708056678996889</c:v>
                </c:pt>
                <c:pt idx="13">
                  <c:v>0.90288562468417388</c:v>
                </c:pt>
                <c:pt idx="14">
                  <c:v>0.80020833538620106</c:v>
                </c:pt>
                <c:pt idx="15">
                  <c:v>0.76638088721505848</c:v>
                </c:pt>
                <c:pt idx="16">
                  <c:v>0.89664104621832763</c:v>
                </c:pt>
                <c:pt idx="17">
                  <c:v>0.864538080157921</c:v>
                </c:pt>
                <c:pt idx="18">
                  <c:v>0.81573396895858241</c:v>
                </c:pt>
                <c:pt idx="19">
                  <c:v>0.80911955271696623</c:v>
                </c:pt>
                <c:pt idx="20">
                  <c:v>0.91650240912279302</c:v>
                </c:pt>
                <c:pt idx="21">
                  <c:v>0.83638182227327285</c:v>
                </c:pt>
                <c:pt idx="22">
                  <c:v>0.91176204357708845</c:v>
                </c:pt>
                <c:pt idx="23">
                  <c:v>0.91046723280499808</c:v>
                </c:pt>
                <c:pt idx="24">
                  <c:v>0.9196159628406172</c:v>
                </c:pt>
                <c:pt idx="25">
                  <c:v>0.91671172975034088</c:v>
                </c:pt>
                <c:pt idx="26">
                  <c:v>0.91425394444469033</c:v>
                </c:pt>
                <c:pt idx="27">
                  <c:v>0.97150777293302326</c:v>
                </c:pt>
                <c:pt idx="28">
                  <c:v>0.90872686100755828</c:v>
                </c:pt>
                <c:pt idx="29">
                  <c:v>0.76435898865103291</c:v>
                </c:pt>
                <c:pt idx="30">
                  <c:v>0.92152463980924182</c:v>
                </c:pt>
                <c:pt idx="31">
                  <c:v>0.96339686255869261</c:v>
                </c:pt>
                <c:pt idx="32">
                  <c:v>0.9973526902671912</c:v>
                </c:pt>
                <c:pt idx="33">
                  <c:v>0.93642746452582448</c:v>
                </c:pt>
                <c:pt idx="34">
                  <c:v>0.59734524234633823</c:v>
                </c:pt>
                <c:pt idx="35">
                  <c:v>0.82075057430189036</c:v>
                </c:pt>
                <c:pt idx="36">
                  <c:v>0.99411320221064825</c:v>
                </c:pt>
                <c:pt idx="37">
                  <c:v>0.98719201314507576</c:v>
                </c:pt>
                <c:pt idx="38">
                  <c:v>0.66353457151111961</c:v>
                </c:pt>
                <c:pt idx="39">
                  <c:v>0.93831207614735923</c:v>
                </c:pt>
                <c:pt idx="40">
                  <c:v>0.98763368367888305</c:v>
                </c:pt>
                <c:pt idx="41">
                  <c:v>0.74162469222097871</c:v>
                </c:pt>
                <c:pt idx="42">
                  <c:v>0.98668594247535213</c:v>
                </c:pt>
                <c:pt idx="43">
                  <c:v>0.97670974412888545</c:v>
                </c:pt>
                <c:pt idx="44">
                  <c:v>0.75745106390352457</c:v>
                </c:pt>
                <c:pt idx="45">
                  <c:v>0.75539620539577468</c:v>
                </c:pt>
                <c:pt idx="46">
                  <c:v>0.96349040114047158</c:v>
                </c:pt>
                <c:pt idx="47">
                  <c:v>0.73668750147930695</c:v>
                </c:pt>
                <c:pt idx="48">
                  <c:v>0.68961952444980623</c:v>
                </c:pt>
                <c:pt idx="49">
                  <c:v>0.67223762644747431</c:v>
                </c:pt>
                <c:pt idx="50">
                  <c:v>0.64104784261696257</c:v>
                </c:pt>
                <c:pt idx="51">
                  <c:v>0.68403802109973377</c:v>
                </c:pt>
                <c:pt idx="52">
                  <c:v>0.62837046285400966</c:v>
                </c:pt>
                <c:pt idx="53">
                  <c:v>0.48297674622261366</c:v>
                </c:pt>
                <c:pt idx="54">
                  <c:v>0.5899012586087311</c:v>
                </c:pt>
                <c:pt idx="55">
                  <c:v>0.37136782318669809</c:v>
                </c:pt>
                <c:pt idx="56">
                  <c:v>0.30652608443533402</c:v>
                </c:pt>
                <c:pt idx="57">
                  <c:v>0.41119620470504881</c:v>
                </c:pt>
              </c:numCache>
            </c:numRef>
          </c:xVal>
          <c:yVal>
            <c:numRef>
              <c:f>'1989'!$B$3:$B$60</c:f>
              <c:numCache>
                <c:formatCode>General</c:formatCode>
                <c:ptCount val="58"/>
                <c:pt idx="0">
                  <c:v>1994.4001604492514</c:v>
                </c:pt>
                <c:pt idx="1">
                  <c:v>1404.5338194575452</c:v>
                </c:pt>
                <c:pt idx="2">
                  <c:v>1255.3668786454421</c:v>
                </c:pt>
                <c:pt idx="3">
                  <c:v>1129.8597258067039</c:v>
                </c:pt>
                <c:pt idx="4">
                  <c:v>1126.6935031320629</c:v>
                </c:pt>
                <c:pt idx="5">
                  <c:v>991.32821255122155</c:v>
                </c:pt>
                <c:pt idx="6">
                  <c:v>892.15525554692556</c:v>
                </c:pt>
                <c:pt idx="7">
                  <c:v>851.18858075047035</c:v>
                </c:pt>
                <c:pt idx="8">
                  <c:v>804.84703515637057</c:v>
                </c:pt>
                <c:pt idx="9">
                  <c:v>757.73346237314877</c:v>
                </c:pt>
                <c:pt idx="10">
                  <c:v>740.67030452151926</c:v>
                </c:pt>
                <c:pt idx="11">
                  <c:v>735.95900021672401</c:v>
                </c:pt>
                <c:pt idx="12">
                  <c:v>699.21384425653355</c:v>
                </c:pt>
                <c:pt idx="13">
                  <c:v>693.33664262030754</c:v>
                </c:pt>
                <c:pt idx="14">
                  <c:v>648.3224506370268</c:v>
                </c:pt>
                <c:pt idx="15">
                  <c:v>641.72657728973638</c:v>
                </c:pt>
                <c:pt idx="16">
                  <c:v>623.192586605457</c:v>
                </c:pt>
                <c:pt idx="17">
                  <c:v>612.19951813113994</c:v>
                </c:pt>
                <c:pt idx="18">
                  <c:v>590.4066395290622</c:v>
                </c:pt>
                <c:pt idx="19">
                  <c:v>583.95890266353501</c:v>
                </c:pt>
                <c:pt idx="20">
                  <c:v>555.20260265960565</c:v>
                </c:pt>
                <c:pt idx="21">
                  <c:v>545.91574441483181</c:v>
                </c:pt>
                <c:pt idx="22">
                  <c:v>525.83423243451921</c:v>
                </c:pt>
                <c:pt idx="23">
                  <c:v>509.55818117267046</c:v>
                </c:pt>
                <c:pt idx="24">
                  <c:v>498.16229471428284</c:v>
                </c:pt>
                <c:pt idx="25">
                  <c:v>493.97368350955702</c:v>
                </c:pt>
                <c:pt idx="26">
                  <c:v>480.8456093175854</c:v>
                </c:pt>
                <c:pt idx="27">
                  <c:v>480.35702867762848</c:v>
                </c:pt>
                <c:pt idx="28">
                  <c:v>478.88787179255229</c:v>
                </c:pt>
                <c:pt idx="29">
                  <c:v>477.76447191581752</c:v>
                </c:pt>
                <c:pt idx="30">
                  <c:v>465.3961430867256</c:v>
                </c:pt>
                <c:pt idx="31">
                  <c:v>452.01991106587332</c:v>
                </c:pt>
                <c:pt idx="32">
                  <c:v>425.92494937488692</c:v>
                </c:pt>
                <c:pt idx="33">
                  <c:v>414.65407269192474</c:v>
                </c:pt>
                <c:pt idx="34">
                  <c:v>396.1332438397464</c:v>
                </c:pt>
                <c:pt idx="35">
                  <c:v>383.26371876946558</c:v>
                </c:pt>
                <c:pt idx="36">
                  <c:v>376.85275639167082</c:v>
                </c:pt>
                <c:pt idx="37">
                  <c:v>369.75802898652518</c:v>
                </c:pt>
                <c:pt idx="38">
                  <c:v>367.41404181794684</c:v>
                </c:pt>
                <c:pt idx="39">
                  <c:v>356.46318182948431</c:v>
                </c:pt>
                <c:pt idx="40">
                  <c:v>337.01335285118898</c:v>
                </c:pt>
                <c:pt idx="41">
                  <c:v>327.04496059410548</c:v>
                </c:pt>
                <c:pt idx="42">
                  <c:v>324.98153793715727</c:v>
                </c:pt>
                <c:pt idx="43">
                  <c:v>321.25535015000139</c:v>
                </c:pt>
                <c:pt idx="44">
                  <c:v>314.81801538746157</c:v>
                </c:pt>
                <c:pt idx="45">
                  <c:v>284.45034716097643</c:v>
                </c:pt>
                <c:pt idx="46">
                  <c:v>235.68835355188853</c:v>
                </c:pt>
                <c:pt idx="47">
                  <c:v>190.77997798511248</c:v>
                </c:pt>
                <c:pt idx="48">
                  <c:v>173.00289014926889</c:v>
                </c:pt>
                <c:pt idx="49">
                  <c:v>165.50246646575997</c:v>
                </c:pt>
                <c:pt idx="50">
                  <c:v>129.75915189303603</c:v>
                </c:pt>
                <c:pt idx="51">
                  <c:v>110.65637355259976</c:v>
                </c:pt>
                <c:pt idx="52">
                  <c:v>109.05029480416364</c:v>
                </c:pt>
                <c:pt idx="53">
                  <c:v>89.158394098824203</c:v>
                </c:pt>
                <c:pt idx="54">
                  <c:v>87.006532621119888</c:v>
                </c:pt>
                <c:pt idx="55">
                  <c:v>68.85362219275396</c:v>
                </c:pt>
                <c:pt idx="56">
                  <c:v>68.029405406779802</c:v>
                </c:pt>
                <c:pt idx="57">
                  <c:v>52.000206580118508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'1989'!$A$3:$A$60</c15:f>
                <c15:dlblRangeCache>
                  <c:ptCount val="58"/>
                  <c:pt idx="0">
                    <c:v>BFE</c:v>
                  </c:pt>
                  <c:pt idx="1">
                    <c:v>BJN</c:v>
                  </c:pt>
                  <c:pt idx="2">
                    <c:v>ABK</c:v>
                  </c:pt>
                  <c:pt idx="3">
                    <c:v>ESK</c:v>
                  </c:pt>
                  <c:pt idx="4">
                    <c:v>BRW</c:v>
                  </c:pt>
                  <c:pt idx="5">
                    <c:v>LER</c:v>
                  </c:pt>
                  <c:pt idx="6">
                    <c:v>GLN</c:v>
                  </c:pt>
                  <c:pt idx="7">
                    <c:v>MEA</c:v>
                  </c:pt>
                  <c:pt idx="8">
                    <c:v>CMO</c:v>
                  </c:pt>
                  <c:pt idx="9">
                    <c:v>PAF</c:v>
                  </c:pt>
                  <c:pt idx="10">
                    <c:v>HTY</c:v>
                  </c:pt>
                  <c:pt idx="11">
                    <c:v>PEL</c:v>
                  </c:pt>
                  <c:pt idx="12">
                    <c:v>LOV</c:v>
                  </c:pt>
                  <c:pt idx="13">
                    <c:v>MUO</c:v>
                  </c:pt>
                  <c:pt idx="14">
                    <c:v>CZT</c:v>
                  </c:pt>
                  <c:pt idx="15">
                    <c:v>WNG</c:v>
                  </c:pt>
                  <c:pt idx="16">
                    <c:v>SOD</c:v>
                  </c:pt>
                  <c:pt idx="17">
                    <c:v>SIT</c:v>
                  </c:pt>
                  <c:pt idx="18">
                    <c:v>STJ</c:v>
                  </c:pt>
                  <c:pt idx="19">
                    <c:v>VIC</c:v>
                  </c:pt>
                  <c:pt idx="20">
                    <c:v>ALT</c:v>
                  </c:pt>
                  <c:pt idx="21">
                    <c:v>OTT</c:v>
                  </c:pt>
                  <c:pt idx="22">
                    <c:v>KIL</c:v>
                  </c:pt>
                  <c:pt idx="23">
                    <c:v>KAU</c:v>
                  </c:pt>
                  <c:pt idx="24">
                    <c:v>NAQ</c:v>
                  </c:pt>
                  <c:pt idx="25">
                    <c:v>PBQ</c:v>
                  </c:pt>
                  <c:pt idx="26">
                    <c:v>KEV</c:v>
                  </c:pt>
                  <c:pt idx="27">
                    <c:v>GDH</c:v>
                  </c:pt>
                  <c:pt idx="28">
                    <c:v>LRV</c:v>
                  </c:pt>
                  <c:pt idx="29">
                    <c:v>FRD</c:v>
                  </c:pt>
                  <c:pt idx="30">
                    <c:v>SOR</c:v>
                  </c:pt>
                  <c:pt idx="31">
                    <c:v>BLC</c:v>
                  </c:pt>
                  <c:pt idx="32">
                    <c:v>THL</c:v>
                  </c:pt>
                  <c:pt idx="33">
                    <c:v>FCC</c:v>
                  </c:pt>
                  <c:pt idx="34">
                    <c:v>MMB</c:v>
                  </c:pt>
                  <c:pt idx="35">
                    <c:v>NEW</c:v>
                  </c:pt>
                  <c:pt idx="36">
                    <c:v>RES</c:v>
                  </c:pt>
                  <c:pt idx="37">
                    <c:v>CSY</c:v>
                  </c:pt>
                  <c:pt idx="38">
                    <c:v>BSL</c:v>
                  </c:pt>
                  <c:pt idx="39">
                    <c:v>YKC</c:v>
                  </c:pt>
                  <c:pt idx="40">
                    <c:v>MBC</c:v>
                  </c:pt>
                  <c:pt idx="41">
                    <c:v>HAD</c:v>
                  </c:pt>
                  <c:pt idx="42">
                    <c:v>DRV</c:v>
                  </c:pt>
                  <c:pt idx="43">
                    <c:v>CBB</c:v>
                  </c:pt>
                  <c:pt idx="44">
                    <c:v>BOU</c:v>
                  </c:pt>
                  <c:pt idx="45">
                    <c:v>AMS</c:v>
                  </c:pt>
                  <c:pt idx="46">
                    <c:v>DVS</c:v>
                  </c:pt>
                  <c:pt idx="47">
                    <c:v>BEL</c:v>
                  </c:pt>
                  <c:pt idx="48">
                    <c:v>CLF</c:v>
                  </c:pt>
                  <c:pt idx="49">
                    <c:v>HER</c:v>
                  </c:pt>
                  <c:pt idx="50">
                    <c:v>TUC</c:v>
                  </c:pt>
                  <c:pt idx="51">
                    <c:v>FRN</c:v>
                  </c:pt>
                  <c:pt idx="52">
                    <c:v>DLR</c:v>
                  </c:pt>
                  <c:pt idx="53">
                    <c:v>KAK</c:v>
                  </c:pt>
                  <c:pt idx="54">
                    <c:v>HBK</c:v>
                  </c:pt>
                  <c:pt idx="55">
                    <c:v>HON</c:v>
                  </c:pt>
                  <c:pt idx="56">
                    <c:v>LNP</c:v>
                  </c:pt>
                  <c:pt idx="57">
                    <c:v>KNY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A-FE02-4815-A9D6-85834F7E7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312512"/>
        <c:axId val="565312120"/>
      </c:scatterChart>
      <c:valAx>
        <c:axId val="56531251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12120"/>
        <c:crosses val="autoZero"/>
        <c:crossBetween val="midCat"/>
      </c:valAx>
      <c:valAx>
        <c:axId val="565312120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1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350346929904202E-2"/>
          <c:y val="5.6651501185125186E-2"/>
          <c:w val="0.93134287459350595"/>
          <c:h val="0.86791760915468852"/>
        </c:manualLayout>
      </c:layout>
      <c:scatterChart>
        <c:scatterStyle val="lineMarker"/>
        <c:varyColors val="0"/>
        <c:ser>
          <c:idx val="0"/>
          <c:order val="0"/>
          <c:tx>
            <c:strRef>
              <c:f>'Halloween 2003'!$C$2</c:f>
              <c:strCache>
                <c:ptCount val="1"/>
                <c:pt idx="0">
                  <c:v>Latitude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78B5311-52C4-46B3-925A-B6E54B0C08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4A9D-47E6-8502-5317BE1614A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7F2F6B9-E9D0-4B6F-8D75-6C1B5784711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A9D-47E6-8502-5317BE1614A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9A1B985-A4D2-479D-8726-BEE77654B7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A9D-47E6-8502-5317BE1614A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3DEE461-A561-48C6-BEDD-16B98217F34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A9D-47E6-8502-5317BE1614A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5296B2F-FCD2-42C2-A4BD-CB42F0A2BE9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A9D-47E6-8502-5317BE1614A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A503FE2-0476-4B8E-993C-A6184006F2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A9D-47E6-8502-5317BE1614A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82C2A54-1DC9-4C15-9D6B-151C6985234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A9D-47E6-8502-5317BE1614A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B24BDBF-5C69-4968-B129-5BC2A3A77ED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A9D-47E6-8502-5317BE1614A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3846868-E265-479B-9454-E0194EDCD9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A9D-47E6-8502-5317BE1614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C87AA6F-45A2-4EDC-877F-9BE25F2F873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A9D-47E6-8502-5317BE1614A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7D883B8-67CB-40F4-AAF9-250233469A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A9D-47E6-8502-5317BE1614A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896377A-4C79-4713-9D4C-6039544D67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A9D-47E6-8502-5317BE1614A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BB4339E-1C76-419D-B88E-BF46C8CC86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A9D-47E6-8502-5317BE1614A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1188B5D2-2BEE-4F5F-B9B5-049B8D7FB1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4A9D-47E6-8502-5317BE1614A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E902729B-B75B-4861-B4AF-3192A13B3A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A9D-47E6-8502-5317BE1614A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4379659-3ED6-4AD5-94F6-A54061DACE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A9D-47E6-8502-5317BE1614A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04D7F2F4-3420-47FD-9280-DBC8754AC92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A9D-47E6-8502-5317BE1614A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ED006CC-A8DA-4C92-B8E3-9094AD4AABD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A9D-47E6-8502-5317BE1614A7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610734C0-6FAF-4531-9B25-446F780A04A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A9D-47E6-8502-5317BE1614A7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B95DD033-EDE9-4C17-92B5-0847FA46CC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A9D-47E6-8502-5317BE1614A7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5E5B49FC-01C0-4879-915A-08EA656292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A9D-47E6-8502-5317BE1614A7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8BD065F-EC49-4F5F-8214-93812945F2E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4A9D-47E6-8502-5317BE1614A7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53E5EDFE-8DC5-4AD9-BE44-E563CFC7765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4A9D-47E6-8502-5317BE1614A7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443330DD-FECB-4950-A889-25904F564D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4A9D-47E6-8502-5317BE1614A7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CB2027A0-C8AD-4A9C-9466-786A38E447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4A9D-47E6-8502-5317BE1614A7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89F5239F-5AE2-4326-A7CB-AAD149D88F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4A9D-47E6-8502-5317BE1614A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43074705-ACF9-4057-A4AF-473DEB2769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4A9D-47E6-8502-5317BE1614A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5AEE5798-B464-4158-8A0C-A3C6EED6FB5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4A9D-47E6-8502-5317BE1614A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CE54D4D-944D-4C51-A9A5-6B2ABB977B3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4A9D-47E6-8502-5317BE1614A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1B827CB6-3399-4B7D-9ED6-BE4571A76D8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4A9D-47E6-8502-5317BE1614A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DC221AA5-A36A-44F5-B7DD-10F94B57B1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4A9D-47E6-8502-5317BE1614A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33A07DBC-33B8-4DEE-A016-D44A9A982C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4A9D-47E6-8502-5317BE1614A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5F08F2C0-1ADF-49DE-8800-57D72E76C8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4A9D-47E6-8502-5317BE1614A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CC7A3FC3-5A95-4B52-8DBA-0682B24D7E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4A9D-47E6-8502-5317BE1614A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631AB20D-0426-4703-A64A-5855431A5D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4A9D-47E6-8502-5317BE1614A7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8E9F5E26-5516-432F-97AD-24672E95A22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4A9D-47E6-8502-5317BE1614A7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1B89E6AF-E183-468B-A45B-18E8C4C406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4A9D-47E6-8502-5317BE1614A7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ADD70ED8-A2ED-4C92-8969-26F8B952E2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4A9D-47E6-8502-5317BE1614A7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2A3C8E22-6332-489F-A7EC-891E5C6F3E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4A9D-47E6-8502-5317BE1614A7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A0753492-49F3-4778-8BCC-B9D74FB002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4A9D-47E6-8502-5317BE1614A7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3C362F22-04F0-4444-8E31-CAC566968E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4A9D-47E6-8502-5317BE1614A7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64F9A586-FE56-4294-888B-5E2E360499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4A9D-47E6-8502-5317BE1614A7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1EF6852F-2F3E-41A4-AA0C-5135C46F14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4A9D-47E6-8502-5317BE1614A7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D4562C5F-3CBF-4FFF-8C14-D58DD00A96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4A9D-47E6-8502-5317BE1614A7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8B2131E5-5920-4CAF-8A70-90A31CBE71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4A9D-47E6-8502-5317BE1614A7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D63F7CD7-ABB4-49A3-8751-5091BFE8070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4A9D-47E6-8502-5317BE1614A7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5B82A576-8965-4EB5-B3AB-79FE95AAFEA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4A9D-47E6-8502-5317BE1614A7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EF7837DB-2B26-4FED-BFC4-3980A20D8E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4A9D-47E6-8502-5317BE1614A7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C0D1491B-DFCF-465C-BC4E-EE7EA358623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4A9D-47E6-8502-5317BE1614A7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060C657A-7AB8-4E35-A3FB-78D6E460CF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4A9D-47E6-8502-5317BE1614A7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C5923889-7C2F-4DBE-9C7F-B8C9D8F207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4A9D-47E6-8502-5317BE1614A7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D2C8C394-E440-46F1-9575-17967E4BDE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4A9D-47E6-8502-5317BE1614A7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9013EAED-46F8-4E7A-BC4D-7A0B463027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4A9D-47E6-8502-5317BE1614A7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908FFA44-877D-4031-A89F-C8E4D06A51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4A9D-47E6-8502-5317BE1614A7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25F7E29D-D243-4D4D-B87A-E3BAAE2F2C5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4A9D-47E6-8502-5317BE1614A7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7B09984A-A720-4938-9783-AB0ED241CC2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4A9D-47E6-8502-5317BE1614A7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2E867175-757B-4B69-AA99-D7C765FA56F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4A9D-47E6-8502-5317BE1614A7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1AA27FEC-457E-4B65-BFD4-A5307DC8E2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4A9D-47E6-8502-5317BE1614A7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fld id="{06F58657-4D9D-469B-BCBA-8BDB6F84F97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4A9D-47E6-8502-5317BE1614A7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1DAE346F-50D5-4B19-80C6-9F5B275A98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4A9D-47E6-8502-5317BE1614A7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3C519557-70AE-48FE-AD7B-E223AE3C21D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4A9D-47E6-8502-5317BE1614A7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DA91ED02-43AF-4B0C-B829-434185CD54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4A9D-47E6-8502-5317BE1614A7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fld id="{616144A1-E2F9-4378-9AF0-81067A53B5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4A9D-47E6-8502-5317BE1614A7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ABFF6565-BD59-40D4-90AE-4CF87A53F41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4A9D-47E6-8502-5317BE1614A7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fld id="{128CEBC1-E1FF-4B18-BCB2-7DD20225D1B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4A9D-47E6-8502-5317BE1614A7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75A74808-9AB4-4FA6-A074-1BE64C6CEF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4A9D-47E6-8502-5317BE1614A7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fld id="{C4433141-D0B7-4A56-BA6E-2D37AD95F0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4A9D-47E6-8502-5317BE1614A7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fld id="{28A8BA88-B409-4101-A60E-3215A27A57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4A9D-47E6-8502-5317BE1614A7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fld id="{520F48EC-5094-45B6-BA4E-39DD91BE5D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4A9D-47E6-8502-5317BE1614A7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fld id="{8C54F990-2AC1-4C4E-96F6-FCB910A9505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4A9D-47E6-8502-5317BE1614A7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fld id="{3931B043-6A2F-48EB-8250-536FE7BAD5D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4A9D-47E6-8502-5317BE1614A7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fld id="{10837AE4-B0B8-4AF3-9091-4D5F6F5998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4A9D-47E6-8502-5317BE1614A7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fld id="{D137F8C0-E450-4889-A298-313290A8279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4A9D-47E6-8502-5317BE1614A7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fld id="{C5F9CBB4-5445-4992-87EA-A0A92A7FCE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4A9D-47E6-8502-5317BE1614A7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fld id="{A386C5B8-F9DE-450D-98F7-B99945771B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4A9D-47E6-8502-5317BE1614A7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fld id="{1F1D4346-E839-4376-B27A-F19D9EA684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4A9D-47E6-8502-5317BE1614A7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fld id="{D7497EED-6F74-4ABD-82F0-D7669A883CB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4A9D-47E6-8502-5317BE1614A7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fld id="{E434328E-AC17-48D7-99D1-003AD02FA6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4A9D-47E6-8502-5317BE1614A7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fld id="{8EA6F69A-3382-4DB9-90C6-1FC2A51408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4A9D-47E6-8502-5317BE1614A7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fld id="{F7DA552D-5206-41F6-BCFF-FFAB4C46251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4A9D-47E6-8502-5317BE1614A7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fld id="{34909C4D-A04A-4E57-ABF2-8BF40790BB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4A9D-47E6-8502-5317BE1614A7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fld id="{DD9F84E3-F7A4-4764-BF18-0528BC6129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4A9D-47E6-8502-5317BE1614A7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fld id="{613BB6A7-E6B4-431A-BE18-7B31847562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4A9D-47E6-8502-5317BE1614A7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fld id="{5FDB55E2-47A0-4C90-BBAD-9FA1754F49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4A9D-47E6-8502-5317BE1614A7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fld id="{AB69573E-FA69-41ED-BA05-32AF9944C5A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4A9D-47E6-8502-5317BE1614A7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fld id="{59E317EE-88A1-46EE-AC40-68D755C791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4A9D-47E6-8502-5317BE1614A7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fld id="{CD0B567C-5A49-4D36-9D52-A401C7CBA9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4A9D-47E6-8502-5317BE1614A7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fld id="{D4BCB2DD-F97B-4F4E-9C8A-37CE250208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4A9D-47E6-8502-5317BE1614A7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fld id="{67115AE9-A007-42BA-BC63-A85BD86F3C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4A9D-47E6-8502-5317BE1614A7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fld id="{64AE8DB5-0D77-4244-AE85-83A7727562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4A9D-47E6-8502-5317BE1614A7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fld id="{4E709E23-D752-4F3B-88D8-6532A486977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4A9D-47E6-8502-5317BE1614A7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fld id="{1DEFA10A-9702-46A4-93CB-68D083F459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4A9D-47E6-8502-5317BE1614A7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fld id="{92ED76F4-FBBE-4E23-A442-D87BEC26D6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4A9D-47E6-8502-5317BE1614A7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fld id="{F7A3DB9E-96D8-48AF-B061-FC149139E2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4A9D-47E6-8502-5317BE1614A7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fld id="{2C514FA1-AFA4-41C0-A21A-93F7009CCEA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4A9D-47E6-8502-5317BE1614A7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fld id="{A78B181E-9A63-4E55-A6E2-161AF3A557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4A9D-47E6-8502-5317BE1614A7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fld id="{A469E89A-4208-442C-B5B8-11DB76C056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4A9D-47E6-8502-5317BE1614A7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fld id="{6E1592E3-04DF-4EB3-8EDE-BA93231E8DB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4A9D-47E6-8502-5317BE1614A7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fld id="{E7BCB2EF-2486-4A43-B32F-4AD39FE9634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4A9D-47E6-8502-5317BE1614A7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fld id="{38F0F429-6B5B-4BB2-886F-AE18FAA0EC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4A9D-47E6-8502-5317BE1614A7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fld id="{18FF34DA-E25F-4FC2-92F0-7998783D7E9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4A9D-47E6-8502-5317BE1614A7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fld id="{37FB2E46-A37A-4077-8916-F1D29EF110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4A9D-47E6-8502-5317BE1614A7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fld id="{EB4A52F6-05BB-4688-9848-3A3C2594DA5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4A9D-47E6-8502-5317BE1614A7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fld id="{AC0E0604-36A0-4ED2-A6FF-C9FCDA26B24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4A9D-47E6-8502-5317BE1614A7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fld id="{C708CA19-ABAC-40FF-8E5B-C0C94D5EB4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4A9D-47E6-8502-5317BE1614A7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fld id="{20C660BC-2348-4AD4-AC39-BEAD22787C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4A9D-47E6-8502-5317BE1614A7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fld id="{10C9B6ED-8E63-47BF-A7B0-5375926762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4A9D-47E6-8502-5317BE1614A7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fld id="{CB4C315E-13D3-4DBF-9BB9-96CACE7A88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4A9D-47E6-8502-5317BE1614A7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fld id="{77427B43-3C86-4BA0-A745-FBA1BD04F4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4A9D-47E6-8502-5317BE1614A7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fld id="{8980B432-4D4D-4F77-A677-58CF81D162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4A9D-47E6-8502-5317BE1614A7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fld id="{EAA66751-D484-4B83-85CF-591E804917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4A9D-47E6-8502-5317BE1614A7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fld id="{E0E4BE7D-B1BC-444A-9C1D-99896D1BC1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4A9D-47E6-8502-5317BE1614A7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fld id="{BA3C6F70-B330-48E1-8267-18930E2CF8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4A9D-47E6-8502-5317BE1614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'Halloween 2003'!$B$3:$B$115</c:f>
              <c:numCache>
                <c:formatCode>General</c:formatCode>
                <c:ptCount val="113"/>
                <c:pt idx="0">
                  <c:v>3804.0368031868461</c:v>
                </c:pt>
                <c:pt idx="1">
                  <c:v>2277.341652014471</c:v>
                </c:pt>
                <c:pt idx="2">
                  <c:v>2066.0319455419849</c:v>
                </c:pt>
                <c:pt idx="3">
                  <c:v>1787.3248165904261</c:v>
                </c:pt>
                <c:pt idx="4">
                  <c:v>1778.8501201618983</c:v>
                </c:pt>
                <c:pt idx="5">
                  <c:v>1727.0374923550444</c:v>
                </c:pt>
                <c:pt idx="6">
                  <c:v>1660.5122703551456</c:v>
                </c:pt>
                <c:pt idx="7">
                  <c:v>1628.8723092986754</c:v>
                </c:pt>
                <c:pt idx="8">
                  <c:v>1611.6854531824752</c:v>
                </c:pt>
                <c:pt idx="9">
                  <c:v>1478.7160816059315</c:v>
                </c:pt>
                <c:pt idx="10">
                  <c:v>1433.0859883482219</c:v>
                </c:pt>
                <c:pt idx="11">
                  <c:v>1404.4834014683122</c:v>
                </c:pt>
                <c:pt idx="12">
                  <c:v>1353.66406837147</c:v>
                </c:pt>
                <c:pt idx="13">
                  <c:v>1342.5159067958934</c:v>
                </c:pt>
                <c:pt idx="14">
                  <c:v>1337.6284985002376</c:v>
                </c:pt>
                <c:pt idx="15">
                  <c:v>1323.573949577431</c:v>
                </c:pt>
                <c:pt idx="16">
                  <c:v>1323.0377923551541</c:v>
                </c:pt>
                <c:pt idx="17">
                  <c:v>1276.1334177898484</c:v>
                </c:pt>
                <c:pt idx="18">
                  <c:v>1260.2296417716891</c:v>
                </c:pt>
                <c:pt idx="19">
                  <c:v>1239.4385825848733</c:v>
                </c:pt>
                <c:pt idx="20">
                  <c:v>1239.0308349673949</c:v>
                </c:pt>
                <c:pt idx="21">
                  <c:v>1204.8217710516358</c:v>
                </c:pt>
                <c:pt idx="22">
                  <c:v>1199.1790525188471</c:v>
                </c:pt>
                <c:pt idx="23">
                  <c:v>1195.4447958814326</c:v>
                </c:pt>
                <c:pt idx="24">
                  <c:v>1145.3262089902596</c:v>
                </c:pt>
                <c:pt idx="25">
                  <c:v>1141.6326028981478</c:v>
                </c:pt>
                <c:pt idx="26">
                  <c:v>1120.3499453295831</c:v>
                </c:pt>
                <c:pt idx="27">
                  <c:v>1099.2553161117758</c:v>
                </c:pt>
                <c:pt idx="28">
                  <c:v>1086.0800891278691</c:v>
                </c:pt>
                <c:pt idx="29">
                  <c:v>1080.6683117404712</c:v>
                </c:pt>
                <c:pt idx="30">
                  <c:v>1056.8257093769057</c:v>
                </c:pt>
                <c:pt idx="31">
                  <c:v>1055.458075908276</c:v>
                </c:pt>
                <c:pt idx="32">
                  <c:v>1052.7411837674063</c:v>
                </c:pt>
                <c:pt idx="33">
                  <c:v>1037.3738477521015</c:v>
                </c:pt>
                <c:pt idx="34">
                  <c:v>1010.3755984781104</c:v>
                </c:pt>
                <c:pt idx="35">
                  <c:v>1010.3754797103896</c:v>
                </c:pt>
                <c:pt idx="36">
                  <c:v>1006.2126663881747</c:v>
                </c:pt>
                <c:pt idx="37">
                  <c:v>993.08106416344481</c:v>
                </c:pt>
                <c:pt idx="38">
                  <c:v>937.1580282961886</c:v>
                </c:pt>
                <c:pt idx="39">
                  <c:v>923.53197697751648</c:v>
                </c:pt>
                <c:pt idx="40">
                  <c:v>921.62383866738162</c:v>
                </c:pt>
                <c:pt idx="41">
                  <c:v>919.80718088086269</c:v>
                </c:pt>
                <c:pt idx="42">
                  <c:v>895.86438705866635</c:v>
                </c:pt>
                <c:pt idx="43">
                  <c:v>864.04217200319567</c:v>
                </c:pt>
                <c:pt idx="44">
                  <c:v>861.37680488854585</c:v>
                </c:pt>
                <c:pt idx="45">
                  <c:v>853.74849926661659</c:v>
                </c:pt>
                <c:pt idx="46">
                  <c:v>852.51686200332722</c:v>
                </c:pt>
                <c:pt idx="47">
                  <c:v>847.50623154051209</c:v>
                </c:pt>
                <c:pt idx="48">
                  <c:v>835.93208456189791</c:v>
                </c:pt>
                <c:pt idx="49">
                  <c:v>826.80605343695936</c:v>
                </c:pt>
                <c:pt idx="50">
                  <c:v>826.33654766081838</c:v>
                </c:pt>
                <c:pt idx="51">
                  <c:v>823.45700555645294</c:v>
                </c:pt>
                <c:pt idx="52">
                  <c:v>790.87208826712299</c:v>
                </c:pt>
                <c:pt idx="53">
                  <c:v>772.35354598784613</c:v>
                </c:pt>
                <c:pt idx="54">
                  <c:v>762.94509632082963</c:v>
                </c:pt>
                <c:pt idx="55">
                  <c:v>761.34841564161673</c:v>
                </c:pt>
                <c:pt idx="56">
                  <c:v>726.8232247252422</c:v>
                </c:pt>
                <c:pt idx="57">
                  <c:v>716.43352797032048</c:v>
                </c:pt>
                <c:pt idx="58">
                  <c:v>713.12271033812965</c:v>
                </c:pt>
                <c:pt idx="59">
                  <c:v>616.05557277732669</c:v>
                </c:pt>
                <c:pt idx="60">
                  <c:v>609.87936819505546</c:v>
                </c:pt>
                <c:pt idx="61">
                  <c:v>579.93608268497997</c:v>
                </c:pt>
                <c:pt idx="62">
                  <c:v>573.05584370111785</c:v>
                </c:pt>
                <c:pt idx="63">
                  <c:v>549.17102072123214</c:v>
                </c:pt>
                <c:pt idx="64">
                  <c:v>509.30649846138817</c:v>
                </c:pt>
                <c:pt idx="65">
                  <c:v>500.29191478575785</c:v>
                </c:pt>
                <c:pt idx="66">
                  <c:v>458.49536529827651</c:v>
                </c:pt>
                <c:pt idx="67">
                  <c:v>426.77775246608155</c:v>
                </c:pt>
                <c:pt idx="68">
                  <c:v>399.30650821142399</c:v>
                </c:pt>
                <c:pt idx="69">
                  <c:v>370.11075200539636</c:v>
                </c:pt>
                <c:pt idx="70">
                  <c:v>343.73969302729648</c:v>
                </c:pt>
                <c:pt idx="71">
                  <c:v>309.0676503615349</c:v>
                </c:pt>
                <c:pt idx="72">
                  <c:v>308.00049462216776</c:v>
                </c:pt>
                <c:pt idx="73">
                  <c:v>306.99952921380839</c:v>
                </c:pt>
                <c:pt idx="74">
                  <c:v>277.33373397406956</c:v>
                </c:pt>
                <c:pt idx="75">
                  <c:v>270.26746012052581</c:v>
                </c:pt>
                <c:pt idx="76">
                  <c:v>260.01730711627641</c:v>
                </c:pt>
                <c:pt idx="77">
                  <c:v>257.25668115716644</c:v>
                </c:pt>
                <c:pt idx="78">
                  <c:v>256.90854403853524</c:v>
                </c:pt>
                <c:pt idx="79">
                  <c:v>256.28109567426156</c:v>
                </c:pt>
                <c:pt idx="80">
                  <c:v>203.82835916525454</c:v>
                </c:pt>
                <c:pt idx="81">
                  <c:v>185.56400513030539</c:v>
                </c:pt>
                <c:pt idx="82">
                  <c:v>179.98252410824503</c:v>
                </c:pt>
                <c:pt idx="83">
                  <c:v>175.12729187472465</c:v>
                </c:pt>
                <c:pt idx="84">
                  <c:v>172.78471182551135</c:v>
                </c:pt>
                <c:pt idx="85">
                  <c:v>168.07438829280326</c:v>
                </c:pt>
                <c:pt idx="86">
                  <c:v>152.48395151211815</c:v>
                </c:pt>
                <c:pt idx="87">
                  <c:v>151.90786681406595</c:v>
                </c:pt>
                <c:pt idx="88">
                  <c:v>140.46351839534705</c:v>
                </c:pt>
                <c:pt idx="89">
                  <c:v>130.11533345459327</c:v>
                </c:pt>
                <c:pt idx="90">
                  <c:v>126.65701717630967</c:v>
                </c:pt>
                <c:pt idx="91">
                  <c:v>126.62148316932637</c:v>
                </c:pt>
                <c:pt idx="92">
                  <c:v>118.27087553578015</c:v>
                </c:pt>
                <c:pt idx="93">
                  <c:v>114.1236009292666</c:v>
                </c:pt>
                <c:pt idx="94">
                  <c:v>109.85900054160332</c:v>
                </c:pt>
                <c:pt idx="95">
                  <c:v>106.70520137275409</c:v>
                </c:pt>
                <c:pt idx="96">
                  <c:v>104.7377677822093</c:v>
                </c:pt>
                <c:pt idx="97">
                  <c:v>98.508882848198013</c:v>
                </c:pt>
                <c:pt idx="98">
                  <c:v>98.005101908012932</c:v>
                </c:pt>
                <c:pt idx="99">
                  <c:v>97.786578034769164</c:v>
                </c:pt>
                <c:pt idx="100">
                  <c:v>92.838043623021264</c:v>
                </c:pt>
                <c:pt idx="101">
                  <c:v>92.347171044921566</c:v>
                </c:pt>
                <c:pt idx="102">
                  <c:v>90.249653738947941</c:v>
                </c:pt>
                <c:pt idx="103">
                  <c:v>90.199778270237445</c:v>
                </c:pt>
                <c:pt idx="104">
                  <c:v>89.894865893790069</c:v>
                </c:pt>
                <c:pt idx="105">
                  <c:v>89.005617800226517</c:v>
                </c:pt>
                <c:pt idx="106">
                  <c:v>88.102213366067033</c:v>
                </c:pt>
                <c:pt idx="107">
                  <c:v>82.152297594163485</c:v>
                </c:pt>
                <c:pt idx="108">
                  <c:v>80.756497053836171</c:v>
                </c:pt>
                <c:pt idx="109">
                  <c:v>78.089692021418557</c:v>
                </c:pt>
                <c:pt idx="110">
                  <c:v>65.76473218982953</c:v>
                </c:pt>
                <c:pt idx="111">
                  <c:v>52.859344978560792</c:v>
                </c:pt>
                <c:pt idx="112">
                  <c:v>8.0375638256238169</c:v>
                </c:pt>
              </c:numCache>
            </c:numRef>
          </c:xVal>
          <c:yVal>
            <c:numRef>
              <c:f>'Halloween 2003'!$C$3:$C$115</c:f>
              <c:numCache>
                <c:formatCode>General</c:formatCode>
                <c:ptCount val="113"/>
                <c:pt idx="0">
                  <c:v>65.989997863769531</c:v>
                </c:pt>
                <c:pt idx="1">
                  <c:v>55.930000305175781</c:v>
                </c:pt>
                <c:pt idx="2">
                  <c:v>72.550003051757813</c:v>
                </c:pt>
                <c:pt idx="3">
                  <c:v>65.470001220703125</c:v>
                </c:pt>
                <c:pt idx="4">
                  <c:v>57.959999084472656</c:v>
                </c:pt>
                <c:pt idx="5">
                  <c:v>52.619998931884766</c:v>
                </c:pt>
                <c:pt idx="6">
                  <c:v>53.340000152587891</c:v>
                </c:pt>
                <c:pt idx="7">
                  <c:v>83.169998168945313</c:v>
                </c:pt>
                <c:pt idx="8">
                  <c:v>68.739997863769531</c:v>
                </c:pt>
                <c:pt idx="9">
                  <c:v>64.910003662109375</c:v>
                </c:pt>
                <c:pt idx="10">
                  <c:v>62.259998321533203</c:v>
                </c:pt>
                <c:pt idx="11">
                  <c:v>75.519996643066406</c:v>
                </c:pt>
                <c:pt idx="12">
                  <c:v>65.349998474121094</c:v>
                </c:pt>
                <c:pt idx="13">
                  <c:v>61.049999237060547</c:v>
                </c:pt>
                <c:pt idx="14">
                  <c:v>73.760002136230469</c:v>
                </c:pt>
                <c:pt idx="15">
                  <c:v>55.740001678466797</c:v>
                </c:pt>
                <c:pt idx="16">
                  <c:v>77.129997253417969</c:v>
                </c:pt>
                <c:pt idx="17">
                  <c:v>52.069999694824219</c:v>
                </c:pt>
                <c:pt idx="18">
                  <c:v>65.050003051757813</c:v>
                </c:pt>
                <c:pt idx="19">
                  <c:v>-58.580001831054688</c:v>
                </c:pt>
                <c:pt idx="20">
                  <c:v>63.610000610351563</c:v>
                </c:pt>
                <c:pt idx="21">
                  <c:v>48.959999084472656</c:v>
                </c:pt>
                <c:pt idx="22">
                  <c:v>58.729999542236328</c:v>
                </c:pt>
                <c:pt idx="23">
                  <c:v>73.120002746582031</c:v>
                </c:pt>
                <c:pt idx="24">
                  <c:v>59.709999084472656</c:v>
                </c:pt>
                <c:pt idx="25">
                  <c:v>62</c:v>
                </c:pt>
                <c:pt idx="26">
                  <c:v>69.419998168945313</c:v>
                </c:pt>
                <c:pt idx="27">
                  <c:v>56.950000762939453</c:v>
                </c:pt>
                <c:pt idx="28">
                  <c:v>64.739997863769531</c:v>
                </c:pt>
                <c:pt idx="29">
                  <c:v>-50.259998321533203</c:v>
                </c:pt>
                <c:pt idx="30">
                  <c:v>65.970001220703125</c:v>
                </c:pt>
                <c:pt idx="31">
                  <c:v>85.099998474121094</c:v>
                </c:pt>
                <c:pt idx="32">
                  <c:v>87.099998474121094</c:v>
                </c:pt>
                <c:pt idx="33">
                  <c:v>64.300003051757813</c:v>
                </c:pt>
                <c:pt idx="34">
                  <c:v>66.389999389648438</c:v>
                </c:pt>
                <c:pt idx="35">
                  <c:v>64.779998779296875</c:v>
                </c:pt>
                <c:pt idx="36">
                  <c:v>65.160003662109375</c:v>
                </c:pt>
                <c:pt idx="37">
                  <c:v>-64.379997253417969</c:v>
                </c:pt>
                <c:pt idx="38">
                  <c:v>65.430000305175781</c:v>
                </c:pt>
                <c:pt idx="39">
                  <c:v>41.220001220703125</c:v>
                </c:pt>
                <c:pt idx="40">
                  <c:v>66.489997863769531</c:v>
                </c:pt>
                <c:pt idx="41">
                  <c:v>70.120002746582031</c:v>
                </c:pt>
                <c:pt idx="42">
                  <c:v>-53.25</c:v>
                </c:pt>
                <c:pt idx="43">
                  <c:v>-79.94000244140625</c:v>
                </c:pt>
                <c:pt idx="44">
                  <c:v>63.990001678466797</c:v>
                </c:pt>
                <c:pt idx="45">
                  <c:v>66.230003356933594</c:v>
                </c:pt>
                <c:pt idx="46">
                  <c:v>-80.779998779296875</c:v>
                </c:pt>
                <c:pt idx="47">
                  <c:v>47.520000457763672</c:v>
                </c:pt>
                <c:pt idx="48">
                  <c:v>71.5</c:v>
                </c:pt>
                <c:pt idx="49">
                  <c:v>56.549999237060547</c:v>
                </c:pt>
                <c:pt idx="50">
                  <c:v>59.319999694824219</c:v>
                </c:pt>
                <c:pt idx="51">
                  <c:v>66.69000244140625</c:v>
                </c:pt>
                <c:pt idx="52">
                  <c:v>67.400001525878906</c:v>
                </c:pt>
                <c:pt idx="53">
                  <c:v>-80.480003356933594</c:v>
                </c:pt>
                <c:pt idx="54">
                  <c:v>74.19000244140625</c:v>
                </c:pt>
                <c:pt idx="55">
                  <c:v>75.300003051757813</c:v>
                </c:pt>
                <c:pt idx="56">
                  <c:v>53.75</c:v>
                </c:pt>
                <c:pt idx="57">
                  <c:v>50.009998321533203</c:v>
                </c:pt>
                <c:pt idx="58">
                  <c:v>74.199996948242188</c:v>
                </c:pt>
                <c:pt idx="59">
                  <c:v>54.869998931884766</c:v>
                </c:pt>
                <c:pt idx="60">
                  <c:v>37.130001068115234</c:v>
                </c:pt>
                <c:pt idx="61">
                  <c:v>54.540000915527344</c:v>
                </c:pt>
                <c:pt idx="62">
                  <c:v>43.380001068115234</c:v>
                </c:pt>
                <c:pt idx="63">
                  <c:v>76.25</c:v>
                </c:pt>
                <c:pt idx="64">
                  <c:v>21.360000610351563</c:v>
                </c:pt>
                <c:pt idx="65">
                  <c:v>-70.290000915527344</c:v>
                </c:pt>
                <c:pt idx="66">
                  <c:v>-49.169998168945313</c:v>
                </c:pt>
                <c:pt idx="67">
                  <c:v>-36.020000457763672</c:v>
                </c:pt>
                <c:pt idx="68">
                  <c:v>39.75</c:v>
                </c:pt>
                <c:pt idx="69">
                  <c:v>26.139999389648438</c:v>
                </c:pt>
                <c:pt idx="70">
                  <c:v>29.329999923706055</c:v>
                </c:pt>
                <c:pt idx="71">
                  <c:v>48.919998168945313</c:v>
                </c:pt>
                <c:pt idx="72">
                  <c:v>38.819999694824219</c:v>
                </c:pt>
                <c:pt idx="73">
                  <c:v>24.739999771118164</c:v>
                </c:pt>
                <c:pt idx="74">
                  <c:v>47.959999084472656</c:v>
                </c:pt>
                <c:pt idx="75">
                  <c:v>42.950000762939453</c:v>
                </c:pt>
                <c:pt idx="76">
                  <c:v>45.860000610351563</c:v>
                </c:pt>
                <c:pt idx="77">
                  <c:v>50.650001525878906</c:v>
                </c:pt>
                <c:pt idx="78">
                  <c:v>49.25</c:v>
                </c:pt>
                <c:pt idx="79">
                  <c:v>50.720001220703125</c:v>
                </c:pt>
                <c:pt idx="80">
                  <c:v>46.060001373291016</c:v>
                </c:pt>
                <c:pt idx="81">
                  <c:v>43.020000457763672</c:v>
                </c:pt>
                <c:pt idx="82">
                  <c:v>-42.380001068115234</c:v>
                </c:pt>
                <c:pt idx="83">
                  <c:v>47.529998779296875</c:v>
                </c:pt>
                <c:pt idx="84">
                  <c:v>-50.169998168945313</c:v>
                </c:pt>
                <c:pt idx="85">
                  <c:v>47.610000610351563</c:v>
                </c:pt>
                <c:pt idx="86">
                  <c:v>42.729999542236328</c:v>
                </c:pt>
                <c:pt idx="87">
                  <c:v>-45.430000305175781</c:v>
                </c:pt>
                <c:pt idx="88">
                  <c:v>43.360000610351563</c:v>
                </c:pt>
                <c:pt idx="89">
                  <c:v>41.880001068115234</c:v>
                </c:pt>
                <c:pt idx="90">
                  <c:v>-44.029998779296875</c:v>
                </c:pt>
                <c:pt idx="91">
                  <c:v>39.569999694824219</c:v>
                </c:pt>
                <c:pt idx="92">
                  <c:v>-33.220001220703125</c:v>
                </c:pt>
                <c:pt idx="93">
                  <c:v>32.259998321533203</c:v>
                </c:pt>
                <c:pt idx="94">
                  <c:v>44.439998626708984</c:v>
                </c:pt>
                <c:pt idx="95">
                  <c:v>-38.259998321533203</c:v>
                </c:pt>
                <c:pt idx="96">
                  <c:v>36.229999542236328</c:v>
                </c:pt>
                <c:pt idx="97">
                  <c:v>-29.170000076293945</c:v>
                </c:pt>
                <c:pt idx="98">
                  <c:v>21.940000534057617</c:v>
                </c:pt>
                <c:pt idx="99">
                  <c:v>34.659999847412109</c:v>
                </c:pt>
                <c:pt idx="100">
                  <c:v>33.930000305175781</c:v>
                </c:pt>
                <c:pt idx="101">
                  <c:v>-34.080001831054688</c:v>
                </c:pt>
                <c:pt idx="102">
                  <c:v>14.140000343322754</c:v>
                </c:pt>
                <c:pt idx="103">
                  <c:v>27.850000381469727</c:v>
                </c:pt>
                <c:pt idx="104">
                  <c:v>-17.940000534057617</c:v>
                </c:pt>
                <c:pt idx="105">
                  <c:v>-29.790000915527344</c:v>
                </c:pt>
                <c:pt idx="106">
                  <c:v>5.5199999809265137</c:v>
                </c:pt>
                <c:pt idx="107">
                  <c:v>45.439998626708984</c:v>
                </c:pt>
                <c:pt idx="108">
                  <c:v>16.340000152587891</c:v>
                </c:pt>
                <c:pt idx="109">
                  <c:v>30.540000915527344</c:v>
                </c:pt>
                <c:pt idx="110">
                  <c:v>-35.939998626708984</c:v>
                </c:pt>
                <c:pt idx="111">
                  <c:v>19.870000839233398</c:v>
                </c:pt>
                <c:pt idx="112">
                  <c:v>13.729999542236328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'Halloween 2003'!$A$3:$A$115</c15:f>
                <c15:dlblRangeCache>
                  <c:ptCount val="113"/>
                  <c:pt idx="0">
                    <c:v>NAQ</c:v>
                  </c:pt>
                  <c:pt idx="1">
                    <c:v>LOV</c:v>
                  </c:pt>
                  <c:pt idx="2">
                    <c:v>IQA</c:v>
                  </c:pt>
                  <c:pt idx="3">
                    <c:v>PBQ</c:v>
                  </c:pt>
                  <c:pt idx="4">
                    <c:v>LER</c:v>
                  </c:pt>
                  <c:pt idx="5">
                    <c:v>ESK</c:v>
                  </c:pt>
                  <c:pt idx="6">
                    <c:v>STJ</c:v>
                  </c:pt>
                  <c:pt idx="7">
                    <c:v>RES</c:v>
                  </c:pt>
                  <c:pt idx="8">
                    <c:v>FCC</c:v>
                  </c:pt>
                  <c:pt idx="9">
                    <c:v>LRV</c:v>
                  </c:pt>
                  <c:pt idx="10">
                    <c:v>RVK</c:v>
                  </c:pt>
                  <c:pt idx="11">
                    <c:v>GDH</c:v>
                  </c:pt>
                  <c:pt idx="12">
                    <c:v>ABK</c:v>
                  </c:pt>
                  <c:pt idx="13">
                    <c:v>OUJ</c:v>
                  </c:pt>
                  <c:pt idx="14">
                    <c:v>BLC</c:v>
                  </c:pt>
                  <c:pt idx="15">
                    <c:v>OTT</c:v>
                  </c:pt>
                  <c:pt idx="16">
                    <c:v>CBB</c:v>
                  </c:pt>
                  <c:pt idx="17">
                    <c:v>BFE</c:v>
                  </c:pt>
                  <c:pt idx="18">
                    <c:v>CMO</c:v>
                  </c:pt>
                  <c:pt idx="19">
                    <c:v>PAF</c:v>
                  </c:pt>
                  <c:pt idx="20">
                    <c:v>PEL</c:v>
                  </c:pt>
                  <c:pt idx="21">
                    <c:v>BOU</c:v>
                  </c:pt>
                  <c:pt idx="22">
                    <c:v>HAN</c:v>
                  </c:pt>
                  <c:pt idx="23">
                    <c:v>HOP</c:v>
                  </c:pt>
                  <c:pt idx="24">
                    <c:v>SIT</c:v>
                  </c:pt>
                  <c:pt idx="25">
                    <c:v>MEA</c:v>
                  </c:pt>
                  <c:pt idx="26">
                    <c:v>YKC</c:v>
                  </c:pt>
                  <c:pt idx="27">
                    <c:v>NUR</c:v>
                  </c:pt>
                  <c:pt idx="28">
                    <c:v>KIR</c:v>
                  </c:pt>
                  <c:pt idx="29">
                    <c:v>AIA</c:v>
                  </c:pt>
                  <c:pt idx="30">
                    <c:v>KIL</c:v>
                  </c:pt>
                  <c:pt idx="31">
                    <c:v>THL</c:v>
                  </c:pt>
                  <c:pt idx="32">
                    <c:v>ALE</c:v>
                  </c:pt>
                  <c:pt idx="33">
                    <c:v>LOZ</c:v>
                  </c:pt>
                  <c:pt idx="34">
                    <c:v>KEV</c:v>
                  </c:pt>
                  <c:pt idx="35">
                    <c:v>MUO</c:v>
                  </c:pt>
                  <c:pt idx="36">
                    <c:v>IVA</c:v>
                  </c:pt>
                  <c:pt idx="37">
                    <c:v>MCQ</c:v>
                  </c:pt>
                  <c:pt idx="38">
                    <c:v>LEK</c:v>
                  </c:pt>
                  <c:pt idx="39">
                    <c:v>BSL</c:v>
                  </c:pt>
                  <c:pt idx="40">
                    <c:v>AND</c:v>
                  </c:pt>
                  <c:pt idx="41">
                    <c:v>BRW</c:v>
                  </c:pt>
                  <c:pt idx="42">
                    <c:v>CZT</c:v>
                  </c:pt>
                  <c:pt idx="43">
                    <c:v>SBA</c:v>
                  </c:pt>
                  <c:pt idx="44">
                    <c:v>SOD</c:v>
                  </c:pt>
                  <c:pt idx="45">
                    <c:v>MAS</c:v>
                  </c:pt>
                  <c:pt idx="46">
                    <c:v>CSY</c:v>
                  </c:pt>
                  <c:pt idx="47">
                    <c:v>HAD</c:v>
                  </c:pt>
                  <c:pt idx="48">
                    <c:v>BJN</c:v>
                  </c:pt>
                  <c:pt idx="49">
                    <c:v>UPS</c:v>
                  </c:pt>
                  <c:pt idx="50">
                    <c:v>DOB</c:v>
                  </c:pt>
                  <c:pt idx="51">
                    <c:v>TRO</c:v>
                  </c:pt>
                  <c:pt idx="52">
                    <c:v>SOR</c:v>
                  </c:pt>
                  <c:pt idx="53">
                    <c:v>DRV</c:v>
                  </c:pt>
                  <c:pt idx="54">
                    <c:v>HOR</c:v>
                  </c:pt>
                  <c:pt idx="55">
                    <c:v>LYR</c:v>
                  </c:pt>
                  <c:pt idx="56">
                    <c:v>VIC</c:v>
                  </c:pt>
                  <c:pt idx="57">
                    <c:v>WNG</c:v>
                  </c:pt>
                  <c:pt idx="58">
                    <c:v>HRN</c:v>
                  </c:pt>
                  <c:pt idx="59">
                    <c:v>NEW</c:v>
                  </c:pt>
                  <c:pt idx="60">
                    <c:v>MMB</c:v>
                  </c:pt>
                  <c:pt idx="61">
                    <c:v>TAR</c:v>
                  </c:pt>
                  <c:pt idx="62">
                    <c:v>CLF</c:v>
                  </c:pt>
                  <c:pt idx="63">
                    <c:v>NAL</c:v>
                  </c:pt>
                  <c:pt idx="64">
                    <c:v>HON</c:v>
                  </c:pt>
                  <c:pt idx="65">
                    <c:v>MAW</c:v>
                  </c:pt>
                  <c:pt idx="66">
                    <c:v>AMS</c:v>
                  </c:pt>
                  <c:pt idx="67">
                    <c:v>HBK</c:v>
                  </c:pt>
                  <c:pt idx="68">
                    <c:v>TUC</c:v>
                  </c:pt>
                  <c:pt idx="69">
                    <c:v>HTY</c:v>
                  </c:pt>
                  <c:pt idx="70">
                    <c:v>KAK</c:v>
                  </c:pt>
                  <c:pt idx="71">
                    <c:v>FRD</c:v>
                  </c:pt>
                  <c:pt idx="72">
                    <c:v>DLR</c:v>
                  </c:pt>
                  <c:pt idx="73">
                    <c:v>KNY</c:v>
                  </c:pt>
                  <c:pt idx="74">
                    <c:v>NGK</c:v>
                  </c:pt>
                  <c:pt idx="75">
                    <c:v>FRN</c:v>
                  </c:pt>
                  <c:pt idx="76">
                    <c:v>DOU</c:v>
                  </c:pt>
                  <c:pt idx="77">
                    <c:v>NVS</c:v>
                  </c:pt>
                  <c:pt idx="78">
                    <c:v>VAL</c:v>
                  </c:pt>
                  <c:pt idx="79">
                    <c:v>HLP</c:v>
                  </c:pt>
                  <c:pt idx="80">
                    <c:v>MAB</c:v>
                  </c:pt>
                  <c:pt idx="81">
                    <c:v>HRB</c:v>
                  </c:pt>
                  <c:pt idx="82">
                    <c:v>HER</c:v>
                  </c:pt>
                  <c:pt idx="83">
                    <c:v>IRT</c:v>
                  </c:pt>
                  <c:pt idx="84">
                    <c:v>EYR</c:v>
                  </c:pt>
                  <c:pt idx="85">
                    <c:v>BEL</c:v>
                  </c:pt>
                  <c:pt idx="86">
                    <c:v>NCK</c:v>
                  </c:pt>
                  <c:pt idx="87">
                    <c:v>CNB</c:v>
                  </c:pt>
                  <c:pt idx="88">
                    <c:v>FUR</c:v>
                  </c:pt>
                  <c:pt idx="89">
                    <c:v>THY</c:v>
                  </c:pt>
                  <c:pt idx="90">
                    <c:v>GNA</c:v>
                  </c:pt>
                  <c:pt idx="91">
                    <c:v>SUA</c:v>
                  </c:pt>
                  <c:pt idx="92">
                    <c:v>LRM</c:v>
                  </c:pt>
                  <c:pt idx="93">
                    <c:v>SPT</c:v>
                  </c:pt>
                  <c:pt idx="94">
                    <c:v>BDV</c:v>
                  </c:pt>
                  <c:pt idx="95">
                    <c:v>PST</c:v>
                  </c:pt>
                  <c:pt idx="96">
                    <c:v>AQU</c:v>
                  </c:pt>
                  <c:pt idx="97">
                    <c:v>CTA</c:v>
                  </c:pt>
                  <c:pt idx="98">
                    <c:v>MLT</c:v>
                  </c:pt>
                  <c:pt idx="99">
                    <c:v>BMT</c:v>
                  </c:pt>
                  <c:pt idx="100">
                    <c:v>EBR</c:v>
                  </c:pt>
                  <c:pt idx="101">
                    <c:v>ASP</c:v>
                  </c:pt>
                  <c:pt idx="102">
                    <c:v>PHU</c:v>
                  </c:pt>
                  <c:pt idx="103">
                    <c:v>QSB</c:v>
                  </c:pt>
                  <c:pt idx="104">
                    <c:v>VSS</c:v>
                  </c:pt>
                  <c:pt idx="105">
                    <c:v>TRW</c:v>
                  </c:pt>
                  <c:pt idx="106">
                    <c:v>TAM</c:v>
                  </c:pt>
                  <c:pt idx="107">
                    <c:v>LVV</c:v>
                  </c:pt>
                  <c:pt idx="108">
                    <c:v>GZH</c:v>
                  </c:pt>
                  <c:pt idx="109">
                    <c:v>LZH</c:v>
                  </c:pt>
                  <c:pt idx="110">
                    <c:v>LMM</c:v>
                  </c:pt>
                  <c:pt idx="111">
                    <c:v>CBI</c:v>
                  </c:pt>
                  <c:pt idx="112">
                    <c:v>GUI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71-4A9D-47E6-8502-5317BE161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315256"/>
        <c:axId val="565315648"/>
      </c:scatterChart>
      <c:valAx>
        <c:axId val="565315256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Maximum one-minute change in horizontal magnetic field (nanotesla)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15648"/>
        <c:crossesAt val="-80"/>
        <c:crossBetween val="midCat"/>
      </c:valAx>
      <c:valAx>
        <c:axId val="565315648"/>
        <c:scaling>
          <c:orientation val="minMax"/>
          <c:max val="8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15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350346929904202E-2"/>
          <c:y val="0.17309974899425781"/>
          <c:w val="0.93134287459350595"/>
          <c:h val="0.735314101021215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'Halloween 2003'!$D$2</c:f>
              <c:strCache>
                <c:ptCount val="1"/>
                <c:pt idx="0">
                  <c:v>Abs latitude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6CD775A-E3A5-4C41-A0FA-8CA2E7520A5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7FC9-445D-8E26-B8559FAB72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F3745A7-79A8-4BC4-963B-96E3A5C5C0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FC9-445D-8E26-B8559FAB72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F78B932-B6D9-4B51-9F0E-A28C3CC812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FC9-445D-8E26-B8559FAB72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7C02DEB-1E63-47A8-B630-08982DE25C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FC9-445D-8E26-B8559FAB72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5D3FEC0-000F-47F2-85B8-E8E03B962A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FC9-445D-8E26-B8559FAB72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8957BAF-41FE-4C24-B4F2-86AD9764AE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FC9-445D-8E26-B8559FAB72F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43BD3F0-A7B0-40E0-9A69-32734E0959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FC9-445D-8E26-B8559FAB72F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5E330EE-B0FB-47B0-A4E8-81DF029579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FC9-445D-8E26-B8559FAB72F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DD05615-B69A-45DB-A65D-F2D0618B33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FC9-445D-8E26-B8559FAB72F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D547862-6BC6-472C-A246-ADBC83CFE9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FC9-445D-8E26-B8559FAB72F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DD7F84B-2813-4231-AE1A-2E640A703B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FC9-445D-8E26-B8559FAB72F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BBA5CFD-D7EA-4543-8BC3-284CB20C6C1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FC9-445D-8E26-B8559FAB72F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6345014-E524-4C42-805D-E4C4B3E9A84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FC9-445D-8E26-B8559FAB72F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F0ACB2C-0B1C-453A-8EE4-9C051D90931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FC9-445D-8E26-B8559FAB72F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540466E-8BB2-4DCC-B9D0-280AFC3D5EA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FC9-445D-8E26-B8559FAB72F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01FAA13-A290-4670-A906-C6D6FAF664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FC9-445D-8E26-B8559FAB72F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B57A970-9809-41CF-86C6-95B9D72553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FC9-445D-8E26-B8559FAB72F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777AA41-1B7D-48C7-9F19-6BDCC88D7C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7FC9-445D-8E26-B8559FAB72F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5CD332D3-41C5-4033-A201-1C068659C6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FC9-445D-8E26-B8559FAB72F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7DAD446F-BFD7-494B-AAE5-01D55DB480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FC9-445D-8E26-B8559FAB72F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EFF6170A-C1A6-4D73-8999-3425FC56AF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FC9-445D-8E26-B8559FAB72F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6844C2BA-2B64-4ADA-A2F9-D4F20192DA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FC9-445D-8E26-B8559FAB72F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BBD013C4-820A-4B1C-95C0-29357D57DCA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FC9-445D-8E26-B8559FAB72F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435DCAB5-9334-4D09-A9B7-BE029126905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FC9-445D-8E26-B8559FAB72F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2D74AFFD-A31B-4164-90E8-5303459A49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FC9-445D-8E26-B8559FAB72F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F5B528EF-F093-403D-BF20-E5A8DE48F5E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FC9-445D-8E26-B8559FAB72F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65C1A02A-2576-4EE4-AEAB-10FC892AF8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FC9-445D-8E26-B8559FAB72F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CAAE003A-BE01-471E-8518-6690FC1678E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FC9-445D-8E26-B8559FAB72F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12E3BDF5-067C-445A-A0C1-5A025454EBC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FC9-445D-8E26-B8559FAB72F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5518E67B-10CA-4B47-ACBA-6CBCF3B6B2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7FC9-445D-8E26-B8559FAB72F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BABCDE13-FE13-4488-B0BA-F8B03A8F8C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7FC9-445D-8E26-B8559FAB72F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C04812C6-6342-4384-A6CC-1B2E73B270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7FC9-445D-8E26-B8559FAB72F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C802F751-1229-4678-856E-4BC0AF9613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7FC9-445D-8E26-B8559FAB72F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02770079-8DF2-441F-8FBE-AE2A5D70BB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7FC9-445D-8E26-B8559FAB72F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A7B9C0F7-C2E0-42DE-9538-A34400A051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7FC9-445D-8E26-B8559FAB72F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B9B030AE-37D2-439A-81D9-FBB869EDE3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7FC9-445D-8E26-B8559FAB72F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C84EE62-2A83-40C9-A3E5-5F5F0E04EB4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7FC9-445D-8E26-B8559FAB72F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1B86839A-8506-4370-9C29-E36605E80B6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7FC9-445D-8E26-B8559FAB72F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5E09D139-E18F-4E04-89C8-AA82E83689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7FC9-445D-8E26-B8559FAB72F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B03A7492-F4F2-4D41-B158-BBC22FF6BC0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7FC9-445D-8E26-B8559FAB72F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02CD4863-A296-480E-92C5-EF00185C55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7FC9-445D-8E26-B8559FAB72F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F5F4577-58C5-4E86-8DD3-EE1AE6CDA49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7FC9-445D-8E26-B8559FAB72F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2EF686E2-7545-49C3-A379-14B5507DAE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7FC9-445D-8E26-B8559FAB72F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1AC694AD-F81B-4F5F-B7C3-AFBC76B450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7FC9-445D-8E26-B8559FAB72F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A45D7DF6-08D2-4581-B661-905FA4C5A5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7FC9-445D-8E26-B8559FAB72F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894F6138-FAB1-4069-90B8-86F42042F7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7FC9-445D-8E26-B8559FAB72F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C825A5E7-D776-4F25-80D5-07D1E1A26A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7FC9-445D-8E26-B8559FAB72F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F4BC4E33-C590-413D-B0AE-CEE9196B27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7FC9-445D-8E26-B8559FAB72F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D8B0CDBA-6F08-450B-8F8E-DAFC169BBC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7FC9-445D-8E26-B8559FAB72F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3554439-612A-47AA-AB1D-6E4A5D3FE7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7FC9-445D-8E26-B8559FAB72F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94CE8F8B-B6E2-42D8-8C85-9F7533CCF21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7FC9-445D-8E26-B8559FAB72F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A1B43536-B2D3-4E04-A3F7-D30BC7E4AE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7FC9-445D-8E26-B8559FAB72F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28F2C08A-1136-4E3E-BF80-B479870C51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7FC9-445D-8E26-B8559FAB72F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37DB42F8-B4A9-4504-9266-7CEEE7F69D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7FC9-445D-8E26-B8559FAB72FE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7AEEA3B9-398E-4E8A-868A-75722DBF31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7FC9-445D-8E26-B8559FAB72FE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B0092E7D-4B11-47E7-AC93-C7BB9FD197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7FC9-445D-8E26-B8559FAB72FE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B1A0764-4D7E-449B-8293-F26DB4ED32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7FC9-445D-8E26-B8559FAB72FE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4DB56533-D3B6-4F81-AA61-BF5D2839A3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7FC9-445D-8E26-B8559FAB72FE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fld id="{0591B92C-B477-4F7E-8A5A-2599E951E7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7FC9-445D-8E26-B8559FAB72FE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5FE0E86E-E0F1-48BB-9B96-B413059E47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7FC9-445D-8E26-B8559FAB72FE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0E82E141-198A-4102-B92C-C34DD0748F2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7FC9-445D-8E26-B8559FAB72FE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352842E0-9671-4A83-BE31-1219209DE8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7FC9-445D-8E26-B8559FAB72FE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fld id="{410B6A49-82B0-4D24-90C3-47911ACA2C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7FC9-445D-8E26-B8559FAB72FE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308E82E7-E2BE-4CF0-9D50-10105D6020E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7FC9-445D-8E26-B8559FAB72FE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fld id="{614F693F-39F7-4522-AA1B-28548EBFE5A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7FC9-445D-8E26-B8559FAB72FE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A03B8056-F434-4686-956F-EF08F0651C2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7FC9-445D-8E26-B8559FAB72FE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fld id="{3A53D53C-0156-4D3E-88E1-0E955EE841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7FC9-445D-8E26-B8559FAB72FE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fld id="{F08F29FA-78E9-4BC7-BAC7-FE506617D4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7FC9-445D-8E26-B8559FAB72FE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fld id="{6D6DBD87-D2F9-4E3C-A5B9-038CB54B2C6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7FC9-445D-8E26-B8559FAB72FE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fld id="{3A1D52BD-72B0-4D29-8292-23BD4EF11E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7FC9-445D-8E26-B8559FAB72FE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fld id="{07B9C6F9-EB14-4D90-8DBC-BFC19097C6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7FC9-445D-8E26-B8559FAB72FE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fld id="{CB3ED359-88C5-47EA-90C1-3736DD54710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7FC9-445D-8E26-B8559FAB72FE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fld id="{4C0B4612-2259-4AB6-AFE8-CC8BBBE935A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7FC9-445D-8E26-B8559FAB72FE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fld id="{FDDE8574-E17D-447F-B973-91B71F23FC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7FC9-445D-8E26-B8559FAB72FE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fld id="{F87C4E81-4F16-400C-B32F-16DFCC044F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7FC9-445D-8E26-B8559FAB72FE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fld id="{8239F146-8DCB-45AD-A202-E020EA2B8D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7FC9-445D-8E26-B8559FAB72FE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fld id="{57CA086E-B731-4054-899C-A4560FC581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7FC9-445D-8E26-B8559FAB72FE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fld id="{D976319F-61A2-4973-87C8-363EE66F8E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7FC9-445D-8E26-B8559FAB72FE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fld id="{0DAC9208-36AB-4D9B-AADF-CE714C64D1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7FC9-445D-8E26-B8559FAB72FE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fld id="{BCF7D2B1-736F-4769-9191-A5E8841574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7FC9-445D-8E26-B8559FAB72FE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fld id="{3A4D127B-1AD1-420D-BA92-8B9F08CC69F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7FC9-445D-8E26-B8559FAB72FE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fld id="{0BDA51CA-88B8-4CEA-99A0-254C38FB51D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7FC9-445D-8E26-B8559FAB72FE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fld id="{A9C802F2-938D-4744-89BD-D2F579FD6A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7FC9-445D-8E26-B8559FAB72FE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fld id="{1855FBE9-FDE7-4426-A3F9-7975368FEF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7FC9-445D-8E26-B8559FAB72FE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fld id="{3D25A2AA-F76C-4698-8746-DF98CBCB35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7FC9-445D-8E26-B8559FAB72FE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fld id="{9B34557D-AD05-4DF8-AA38-F6885CCC908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7FC9-445D-8E26-B8559FAB72FE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fld id="{747401BB-EEDD-4C78-ACF7-58E84C3CE3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7FC9-445D-8E26-B8559FAB72FE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fld id="{BB1D032D-4EE9-499C-B6CF-F11583E16EA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7FC9-445D-8E26-B8559FAB72FE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fld id="{DCB3C352-749F-463A-B8E9-9B1E058A61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7FC9-445D-8E26-B8559FAB72FE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fld id="{0F5B1B92-1025-4EE2-92BE-053FE92D3C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7FC9-445D-8E26-B8559FAB72FE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fld id="{93A21343-EA43-437C-9126-E50C77F688F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7FC9-445D-8E26-B8559FAB72FE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fld id="{3E0146F0-DE1D-4999-A4AA-A33AB6FC6D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7FC9-445D-8E26-B8559FAB72FE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fld id="{6BC4EE4B-5C6D-4F6A-9203-7FD535DCDF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7FC9-445D-8E26-B8559FAB72FE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fld id="{9987C21A-D9A2-455C-9450-3AA067A53F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7FC9-445D-8E26-B8559FAB72FE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fld id="{D9754A4D-92B2-4E63-9F42-FBA7855D1F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7FC9-445D-8E26-B8559FAB72FE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fld id="{51318DFE-1F9E-46B0-AADE-D21446D1CCA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7FC9-445D-8E26-B8559FAB72FE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fld id="{04D7B082-8AB7-413C-B2E6-8C941516EBA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7FC9-445D-8E26-B8559FAB72FE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fld id="{9CC4240D-BF7A-4692-9C0E-D6097664E29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7FC9-445D-8E26-B8559FAB72FE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fld id="{B3959C53-7984-4D95-B414-D98B91D33E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7FC9-445D-8E26-B8559FAB72FE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fld id="{4D0DCC44-0D0E-4FB8-9EA6-BA91615E7C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7FC9-445D-8E26-B8559FAB72FE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fld id="{9FDBEBAE-C43C-460D-BDEE-8AB3E15471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7FC9-445D-8E26-B8559FAB72FE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fld id="{535E39D4-6A24-47C5-9F35-1DDFCF161D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7FC9-445D-8E26-B8559FAB72FE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fld id="{91343BF7-1332-4F7C-AA3B-0FBCD33BC9B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7FC9-445D-8E26-B8559FAB72FE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fld id="{BB4C2D53-4231-41C2-A327-32A74C792A6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7FC9-445D-8E26-B8559FAB72FE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fld id="{69875B29-080A-48FA-8DB5-99A7145356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7FC9-445D-8E26-B8559FAB72FE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fld id="{721466C4-B5A8-4C3B-B0B0-FB397184DED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7FC9-445D-8E26-B8559FAB72FE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fld id="{9C4C09AD-F934-4CB7-A12F-EF99680E02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7FC9-445D-8E26-B8559FAB72FE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fld id="{800AD8BD-B066-4D64-932D-485BD26995E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7FC9-445D-8E26-B8559FAB72FE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fld id="{68E3D0D0-FBE4-483B-B723-108C06E6B6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7FC9-445D-8E26-B8559FAB72FE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fld id="{FBF589E5-9150-404F-8479-25255A5CCF7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7FC9-445D-8E26-B8559FAB72FE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fld id="{5145EE5D-39F6-4AA6-9930-0596581D51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7FC9-445D-8E26-B8559FAB72FE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fld id="{E23B49C8-61D2-4622-B4D7-B981B45738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7FC9-445D-8E26-B8559FAB72FE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fld id="{9099AB90-A7E9-4720-8E31-24B0113271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7FC9-445D-8E26-B8559FAB72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'Halloween 2003'!$D$3:$D$115</c:f>
              <c:numCache>
                <c:formatCode>General</c:formatCode>
                <c:ptCount val="113"/>
                <c:pt idx="0">
                  <c:v>65.989997863769531</c:v>
                </c:pt>
                <c:pt idx="1">
                  <c:v>55.930000305175781</c:v>
                </c:pt>
                <c:pt idx="2">
                  <c:v>72.550003051757813</c:v>
                </c:pt>
                <c:pt idx="3">
                  <c:v>65.470001220703125</c:v>
                </c:pt>
                <c:pt idx="4">
                  <c:v>57.959999084472656</c:v>
                </c:pt>
                <c:pt idx="5">
                  <c:v>52.619998931884766</c:v>
                </c:pt>
                <c:pt idx="6">
                  <c:v>53.340000152587891</c:v>
                </c:pt>
                <c:pt idx="7">
                  <c:v>83.169998168945313</c:v>
                </c:pt>
                <c:pt idx="8">
                  <c:v>68.739997863769531</c:v>
                </c:pt>
                <c:pt idx="9">
                  <c:v>64.910003662109375</c:v>
                </c:pt>
                <c:pt idx="10">
                  <c:v>62.259998321533203</c:v>
                </c:pt>
                <c:pt idx="11">
                  <c:v>75.519996643066406</c:v>
                </c:pt>
                <c:pt idx="12">
                  <c:v>65.349998474121094</c:v>
                </c:pt>
                <c:pt idx="13">
                  <c:v>61.049999237060547</c:v>
                </c:pt>
                <c:pt idx="14">
                  <c:v>73.760002136230469</c:v>
                </c:pt>
                <c:pt idx="15">
                  <c:v>55.740001678466797</c:v>
                </c:pt>
                <c:pt idx="16">
                  <c:v>77.129997253417969</c:v>
                </c:pt>
                <c:pt idx="17">
                  <c:v>52.069999694824219</c:v>
                </c:pt>
                <c:pt idx="18">
                  <c:v>65.050003051757813</c:v>
                </c:pt>
                <c:pt idx="19">
                  <c:v>58.580001831054688</c:v>
                </c:pt>
                <c:pt idx="20">
                  <c:v>63.610000610351563</c:v>
                </c:pt>
                <c:pt idx="21">
                  <c:v>48.959999084472656</c:v>
                </c:pt>
                <c:pt idx="22">
                  <c:v>58.729999542236328</c:v>
                </c:pt>
                <c:pt idx="23">
                  <c:v>73.120002746582031</c:v>
                </c:pt>
                <c:pt idx="24">
                  <c:v>59.709999084472656</c:v>
                </c:pt>
                <c:pt idx="25">
                  <c:v>62</c:v>
                </c:pt>
                <c:pt idx="26">
                  <c:v>69.419998168945313</c:v>
                </c:pt>
                <c:pt idx="27">
                  <c:v>56.950000762939453</c:v>
                </c:pt>
                <c:pt idx="28">
                  <c:v>64.739997863769531</c:v>
                </c:pt>
                <c:pt idx="29">
                  <c:v>50.259998321533203</c:v>
                </c:pt>
                <c:pt idx="30">
                  <c:v>65.970001220703125</c:v>
                </c:pt>
                <c:pt idx="31">
                  <c:v>85.099998474121094</c:v>
                </c:pt>
                <c:pt idx="32">
                  <c:v>87.099998474121094</c:v>
                </c:pt>
                <c:pt idx="33">
                  <c:v>64.300003051757813</c:v>
                </c:pt>
                <c:pt idx="34">
                  <c:v>66.389999389648438</c:v>
                </c:pt>
                <c:pt idx="35">
                  <c:v>64.779998779296875</c:v>
                </c:pt>
                <c:pt idx="36">
                  <c:v>65.160003662109375</c:v>
                </c:pt>
                <c:pt idx="37">
                  <c:v>64.379997253417969</c:v>
                </c:pt>
                <c:pt idx="38">
                  <c:v>65.430000305175781</c:v>
                </c:pt>
                <c:pt idx="39">
                  <c:v>41.220001220703125</c:v>
                </c:pt>
                <c:pt idx="40">
                  <c:v>66.489997863769531</c:v>
                </c:pt>
                <c:pt idx="41">
                  <c:v>70.120002746582031</c:v>
                </c:pt>
                <c:pt idx="42">
                  <c:v>53.25</c:v>
                </c:pt>
                <c:pt idx="43">
                  <c:v>79.94000244140625</c:v>
                </c:pt>
                <c:pt idx="44">
                  <c:v>63.990001678466797</c:v>
                </c:pt>
                <c:pt idx="45">
                  <c:v>66.230003356933594</c:v>
                </c:pt>
                <c:pt idx="46">
                  <c:v>80.779998779296875</c:v>
                </c:pt>
                <c:pt idx="47">
                  <c:v>47.520000457763672</c:v>
                </c:pt>
                <c:pt idx="48">
                  <c:v>71.5</c:v>
                </c:pt>
                <c:pt idx="49">
                  <c:v>56.549999237060547</c:v>
                </c:pt>
                <c:pt idx="50">
                  <c:v>59.319999694824219</c:v>
                </c:pt>
                <c:pt idx="51">
                  <c:v>66.69000244140625</c:v>
                </c:pt>
                <c:pt idx="52">
                  <c:v>67.400001525878906</c:v>
                </c:pt>
                <c:pt idx="53">
                  <c:v>80.480003356933594</c:v>
                </c:pt>
                <c:pt idx="54">
                  <c:v>74.19000244140625</c:v>
                </c:pt>
                <c:pt idx="55">
                  <c:v>75.300003051757813</c:v>
                </c:pt>
                <c:pt idx="56">
                  <c:v>53.75</c:v>
                </c:pt>
                <c:pt idx="57">
                  <c:v>50.009998321533203</c:v>
                </c:pt>
                <c:pt idx="58">
                  <c:v>74.199996948242188</c:v>
                </c:pt>
                <c:pt idx="59">
                  <c:v>54.869998931884766</c:v>
                </c:pt>
                <c:pt idx="60">
                  <c:v>37.130001068115234</c:v>
                </c:pt>
                <c:pt idx="61">
                  <c:v>54.540000915527344</c:v>
                </c:pt>
                <c:pt idx="62">
                  <c:v>43.380001068115234</c:v>
                </c:pt>
                <c:pt idx="63">
                  <c:v>76.25</c:v>
                </c:pt>
                <c:pt idx="64">
                  <c:v>21.360000610351563</c:v>
                </c:pt>
                <c:pt idx="65">
                  <c:v>70.290000915527344</c:v>
                </c:pt>
                <c:pt idx="66">
                  <c:v>49.169998168945313</c:v>
                </c:pt>
                <c:pt idx="67">
                  <c:v>36.020000457763672</c:v>
                </c:pt>
                <c:pt idx="68">
                  <c:v>39.75</c:v>
                </c:pt>
                <c:pt idx="69">
                  <c:v>26.139999389648438</c:v>
                </c:pt>
                <c:pt idx="70">
                  <c:v>29.329999923706055</c:v>
                </c:pt>
                <c:pt idx="71">
                  <c:v>48.919998168945313</c:v>
                </c:pt>
                <c:pt idx="72">
                  <c:v>38.819999694824219</c:v>
                </c:pt>
                <c:pt idx="73">
                  <c:v>24.739999771118164</c:v>
                </c:pt>
                <c:pt idx="74">
                  <c:v>47.959999084472656</c:v>
                </c:pt>
                <c:pt idx="75">
                  <c:v>42.950000762939453</c:v>
                </c:pt>
                <c:pt idx="76">
                  <c:v>45.860000610351563</c:v>
                </c:pt>
                <c:pt idx="77">
                  <c:v>50.650001525878906</c:v>
                </c:pt>
                <c:pt idx="78">
                  <c:v>49.25</c:v>
                </c:pt>
                <c:pt idx="79">
                  <c:v>50.720001220703125</c:v>
                </c:pt>
                <c:pt idx="80">
                  <c:v>46.060001373291016</c:v>
                </c:pt>
                <c:pt idx="81">
                  <c:v>43.020000457763672</c:v>
                </c:pt>
                <c:pt idx="82">
                  <c:v>42.380001068115234</c:v>
                </c:pt>
                <c:pt idx="83">
                  <c:v>47.529998779296875</c:v>
                </c:pt>
                <c:pt idx="84">
                  <c:v>50.169998168945313</c:v>
                </c:pt>
                <c:pt idx="85">
                  <c:v>47.610000610351563</c:v>
                </c:pt>
                <c:pt idx="86">
                  <c:v>42.729999542236328</c:v>
                </c:pt>
                <c:pt idx="87">
                  <c:v>45.430000305175781</c:v>
                </c:pt>
                <c:pt idx="88">
                  <c:v>43.360000610351563</c:v>
                </c:pt>
                <c:pt idx="89">
                  <c:v>41.880001068115234</c:v>
                </c:pt>
                <c:pt idx="90">
                  <c:v>44.029998779296875</c:v>
                </c:pt>
                <c:pt idx="91">
                  <c:v>39.569999694824219</c:v>
                </c:pt>
                <c:pt idx="92">
                  <c:v>33.220001220703125</c:v>
                </c:pt>
                <c:pt idx="93">
                  <c:v>32.259998321533203</c:v>
                </c:pt>
                <c:pt idx="94">
                  <c:v>44.439998626708984</c:v>
                </c:pt>
                <c:pt idx="95">
                  <c:v>38.259998321533203</c:v>
                </c:pt>
                <c:pt idx="96">
                  <c:v>36.229999542236328</c:v>
                </c:pt>
                <c:pt idx="97">
                  <c:v>29.170000076293945</c:v>
                </c:pt>
                <c:pt idx="98">
                  <c:v>21.940000534057617</c:v>
                </c:pt>
                <c:pt idx="99">
                  <c:v>34.659999847412109</c:v>
                </c:pt>
                <c:pt idx="100">
                  <c:v>33.930000305175781</c:v>
                </c:pt>
                <c:pt idx="101">
                  <c:v>34.080001831054688</c:v>
                </c:pt>
                <c:pt idx="102">
                  <c:v>14.140000343322754</c:v>
                </c:pt>
                <c:pt idx="103">
                  <c:v>27.850000381469727</c:v>
                </c:pt>
                <c:pt idx="104">
                  <c:v>17.940000534057617</c:v>
                </c:pt>
                <c:pt idx="105">
                  <c:v>29.790000915527344</c:v>
                </c:pt>
                <c:pt idx="106">
                  <c:v>5.5199999809265137</c:v>
                </c:pt>
                <c:pt idx="107">
                  <c:v>45.439998626708984</c:v>
                </c:pt>
                <c:pt idx="108">
                  <c:v>16.340000152587891</c:v>
                </c:pt>
                <c:pt idx="109">
                  <c:v>30.540000915527344</c:v>
                </c:pt>
                <c:pt idx="110">
                  <c:v>35.939998626708984</c:v>
                </c:pt>
                <c:pt idx="111">
                  <c:v>19.870000839233398</c:v>
                </c:pt>
                <c:pt idx="112">
                  <c:v>13.729999542236328</c:v>
                </c:pt>
              </c:numCache>
            </c:numRef>
          </c:xVal>
          <c:yVal>
            <c:numRef>
              <c:f>'Halloween 2003'!$B$3:$B$115</c:f>
              <c:numCache>
                <c:formatCode>General</c:formatCode>
                <c:ptCount val="113"/>
                <c:pt idx="0">
                  <c:v>3804.0368031868461</c:v>
                </c:pt>
                <c:pt idx="1">
                  <c:v>2277.341652014471</c:v>
                </c:pt>
                <c:pt idx="2">
                  <c:v>2066.0319455419849</c:v>
                </c:pt>
                <c:pt idx="3">
                  <c:v>1787.3248165904261</c:v>
                </c:pt>
                <c:pt idx="4">
                  <c:v>1778.8501201618983</c:v>
                </c:pt>
                <c:pt idx="5">
                  <c:v>1727.0374923550444</c:v>
                </c:pt>
                <c:pt idx="6">
                  <c:v>1660.5122703551456</c:v>
                </c:pt>
                <c:pt idx="7">
                  <c:v>1628.8723092986754</c:v>
                </c:pt>
                <c:pt idx="8">
                  <c:v>1611.6854531824752</c:v>
                </c:pt>
                <c:pt idx="9">
                  <c:v>1478.7160816059315</c:v>
                </c:pt>
                <c:pt idx="10">
                  <c:v>1433.0859883482219</c:v>
                </c:pt>
                <c:pt idx="11">
                  <c:v>1404.4834014683122</c:v>
                </c:pt>
                <c:pt idx="12">
                  <c:v>1353.66406837147</c:v>
                </c:pt>
                <c:pt idx="13">
                  <c:v>1342.5159067958934</c:v>
                </c:pt>
                <c:pt idx="14">
                  <c:v>1337.6284985002376</c:v>
                </c:pt>
                <c:pt idx="15">
                  <c:v>1323.573949577431</c:v>
                </c:pt>
                <c:pt idx="16">
                  <c:v>1323.0377923551541</c:v>
                </c:pt>
                <c:pt idx="17">
                  <c:v>1276.1334177898484</c:v>
                </c:pt>
                <c:pt idx="18">
                  <c:v>1260.2296417716891</c:v>
                </c:pt>
                <c:pt idx="19">
                  <c:v>1239.4385825848733</c:v>
                </c:pt>
                <c:pt idx="20">
                  <c:v>1239.0308349673949</c:v>
                </c:pt>
                <c:pt idx="21">
                  <c:v>1204.8217710516358</c:v>
                </c:pt>
                <c:pt idx="22">
                  <c:v>1199.1790525188471</c:v>
                </c:pt>
                <c:pt idx="23">
                  <c:v>1195.4447958814326</c:v>
                </c:pt>
                <c:pt idx="24">
                  <c:v>1145.3262089902596</c:v>
                </c:pt>
                <c:pt idx="25">
                  <c:v>1141.6326028981478</c:v>
                </c:pt>
                <c:pt idx="26">
                  <c:v>1120.3499453295831</c:v>
                </c:pt>
                <c:pt idx="27">
                  <c:v>1099.2553161117758</c:v>
                </c:pt>
                <c:pt idx="28">
                  <c:v>1086.0800891278691</c:v>
                </c:pt>
                <c:pt idx="29">
                  <c:v>1080.6683117404712</c:v>
                </c:pt>
                <c:pt idx="30">
                  <c:v>1056.8257093769057</c:v>
                </c:pt>
                <c:pt idx="31">
                  <c:v>1055.458075908276</c:v>
                </c:pt>
                <c:pt idx="32">
                  <c:v>1052.7411837674063</c:v>
                </c:pt>
                <c:pt idx="33">
                  <c:v>1037.3738477521015</c:v>
                </c:pt>
                <c:pt idx="34">
                  <c:v>1010.3755984781104</c:v>
                </c:pt>
                <c:pt idx="35">
                  <c:v>1010.3754797103896</c:v>
                </c:pt>
                <c:pt idx="36">
                  <c:v>1006.2126663881747</c:v>
                </c:pt>
                <c:pt idx="37">
                  <c:v>993.08106416344481</c:v>
                </c:pt>
                <c:pt idx="38">
                  <c:v>937.1580282961886</c:v>
                </c:pt>
                <c:pt idx="39">
                  <c:v>923.53197697751648</c:v>
                </c:pt>
                <c:pt idx="40">
                  <c:v>921.62383866738162</c:v>
                </c:pt>
                <c:pt idx="41">
                  <c:v>919.80718088086269</c:v>
                </c:pt>
                <c:pt idx="42">
                  <c:v>895.86438705866635</c:v>
                </c:pt>
                <c:pt idx="43">
                  <c:v>864.04217200319567</c:v>
                </c:pt>
                <c:pt idx="44">
                  <c:v>861.37680488854585</c:v>
                </c:pt>
                <c:pt idx="45">
                  <c:v>853.74849926661659</c:v>
                </c:pt>
                <c:pt idx="46">
                  <c:v>852.51686200332722</c:v>
                </c:pt>
                <c:pt idx="47">
                  <c:v>847.50623154051209</c:v>
                </c:pt>
                <c:pt idx="48">
                  <c:v>835.93208456189791</c:v>
                </c:pt>
                <c:pt idx="49">
                  <c:v>826.80605343695936</c:v>
                </c:pt>
                <c:pt idx="50">
                  <c:v>826.33654766081838</c:v>
                </c:pt>
                <c:pt idx="51">
                  <c:v>823.45700555645294</c:v>
                </c:pt>
                <c:pt idx="52">
                  <c:v>790.87208826712299</c:v>
                </c:pt>
                <c:pt idx="53">
                  <c:v>772.35354598784613</c:v>
                </c:pt>
                <c:pt idx="54">
                  <c:v>762.94509632082963</c:v>
                </c:pt>
                <c:pt idx="55">
                  <c:v>761.34841564161673</c:v>
                </c:pt>
                <c:pt idx="56">
                  <c:v>726.8232247252422</c:v>
                </c:pt>
                <c:pt idx="57">
                  <c:v>716.43352797032048</c:v>
                </c:pt>
                <c:pt idx="58">
                  <c:v>713.12271033812965</c:v>
                </c:pt>
                <c:pt idx="59">
                  <c:v>616.05557277732669</c:v>
                </c:pt>
                <c:pt idx="60">
                  <c:v>609.87936819505546</c:v>
                </c:pt>
                <c:pt idx="61">
                  <c:v>579.93608268497997</c:v>
                </c:pt>
                <c:pt idx="62">
                  <c:v>573.05584370111785</c:v>
                </c:pt>
                <c:pt idx="63">
                  <c:v>549.17102072123214</c:v>
                </c:pt>
                <c:pt idx="64">
                  <c:v>509.30649846138817</c:v>
                </c:pt>
                <c:pt idx="65">
                  <c:v>500.29191478575785</c:v>
                </c:pt>
                <c:pt idx="66">
                  <c:v>458.49536529827651</c:v>
                </c:pt>
                <c:pt idx="67">
                  <c:v>426.77775246608155</c:v>
                </c:pt>
                <c:pt idx="68">
                  <c:v>399.30650821142399</c:v>
                </c:pt>
                <c:pt idx="69">
                  <c:v>370.11075200539636</c:v>
                </c:pt>
                <c:pt idx="70">
                  <c:v>343.73969302729648</c:v>
                </c:pt>
                <c:pt idx="71">
                  <c:v>309.0676503615349</c:v>
                </c:pt>
                <c:pt idx="72">
                  <c:v>308.00049462216776</c:v>
                </c:pt>
                <c:pt idx="73">
                  <c:v>306.99952921380839</c:v>
                </c:pt>
                <c:pt idx="74">
                  <c:v>277.33373397406956</c:v>
                </c:pt>
                <c:pt idx="75">
                  <c:v>270.26746012052581</c:v>
                </c:pt>
                <c:pt idx="76">
                  <c:v>260.01730711627641</c:v>
                </c:pt>
                <c:pt idx="77">
                  <c:v>257.25668115716644</c:v>
                </c:pt>
                <c:pt idx="78">
                  <c:v>256.90854403853524</c:v>
                </c:pt>
                <c:pt idx="79">
                  <c:v>256.28109567426156</c:v>
                </c:pt>
                <c:pt idx="80">
                  <c:v>203.82835916525454</c:v>
                </c:pt>
                <c:pt idx="81">
                  <c:v>185.56400513030539</c:v>
                </c:pt>
                <c:pt idx="82">
                  <c:v>179.98252410824503</c:v>
                </c:pt>
                <c:pt idx="83">
                  <c:v>175.12729187472465</c:v>
                </c:pt>
                <c:pt idx="84">
                  <c:v>172.78471182551135</c:v>
                </c:pt>
                <c:pt idx="85">
                  <c:v>168.07438829280326</c:v>
                </c:pt>
                <c:pt idx="86">
                  <c:v>152.48395151211815</c:v>
                </c:pt>
                <c:pt idx="87">
                  <c:v>151.90786681406595</c:v>
                </c:pt>
                <c:pt idx="88">
                  <c:v>140.46351839534705</c:v>
                </c:pt>
                <c:pt idx="89">
                  <c:v>130.11533345459327</c:v>
                </c:pt>
                <c:pt idx="90">
                  <c:v>126.65701717630967</c:v>
                </c:pt>
                <c:pt idx="91">
                  <c:v>126.62148316932637</c:v>
                </c:pt>
                <c:pt idx="92">
                  <c:v>118.27087553578015</c:v>
                </c:pt>
                <c:pt idx="93">
                  <c:v>114.1236009292666</c:v>
                </c:pt>
                <c:pt idx="94">
                  <c:v>109.85900054160332</c:v>
                </c:pt>
                <c:pt idx="95">
                  <c:v>106.70520137275409</c:v>
                </c:pt>
                <c:pt idx="96">
                  <c:v>104.7377677822093</c:v>
                </c:pt>
                <c:pt idx="97">
                  <c:v>98.508882848198013</c:v>
                </c:pt>
                <c:pt idx="98">
                  <c:v>98.005101908012932</c:v>
                </c:pt>
                <c:pt idx="99">
                  <c:v>97.786578034769164</c:v>
                </c:pt>
                <c:pt idx="100">
                  <c:v>92.838043623021264</c:v>
                </c:pt>
                <c:pt idx="101">
                  <c:v>92.347171044921566</c:v>
                </c:pt>
                <c:pt idx="102">
                  <c:v>90.249653738947941</c:v>
                </c:pt>
                <c:pt idx="103">
                  <c:v>90.199778270237445</c:v>
                </c:pt>
                <c:pt idx="104">
                  <c:v>89.894865893790069</c:v>
                </c:pt>
                <c:pt idx="105">
                  <c:v>89.005617800226517</c:v>
                </c:pt>
                <c:pt idx="106">
                  <c:v>88.102213366067033</c:v>
                </c:pt>
                <c:pt idx="107">
                  <c:v>82.152297594163485</c:v>
                </c:pt>
                <c:pt idx="108">
                  <c:v>80.756497053836171</c:v>
                </c:pt>
                <c:pt idx="109">
                  <c:v>78.089692021418557</c:v>
                </c:pt>
                <c:pt idx="110">
                  <c:v>65.76473218982953</c:v>
                </c:pt>
                <c:pt idx="111">
                  <c:v>52.859344978560792</c:v>
                </c:pt>
                <c:pt idx="112">
                  <c:v>8.0375638256238169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'Halloween 2003'!$A$3:$A$115</c15:f>
                <c15:dlblRangeCache>
                  <c:ptCount val="113"/>
                  <c:pt idx="0">
                    <c:v>NAQ</c:v>
                  </c:pt>
                  <c:pt idx="1">
                    <c:v>LOV</c:v>
                  </c:pt>
                  <c:pt idx="2">
                    <c:v>IQA</c:v>
                  </c:pt>
                  <c:pt idx="3">
                    <c:v>PBQ</c:v>
                  </c:pt>
                  <c:pt idx="4">
                    <c:v>LER</c:v>
                  </c:pt>
                  <c:pt idx="5">
                    <c:v>ESK</c:v>
                  </c:pt>
                  <c:pt idx="6">
                    <c:v>STJ</c:v>
                  </c:pt>
                  <c:pt idx="7">
                    <c:v>RES</c:v>
                  </c:pt>
                  <c:pt idx="8">
                    <c:v>FCC</c:v>
                  </c:pt>
                  <c:pt idx="9">
                    <c:v>LRV</c:v>
                  </c:pt>
                  <c:pt idx="10">
                    <c:v>RVK</c:v>
                  </c:pt>
                  <c:pt idx="11">
                    <c:v>GDH</c:v>
                  </c:pt>
                  <c:pt idx="12">
                    <c:v>ABK</c:v>
                  </c:pt>
                  <c:pt idx="13">
                    <c:v>OUJ</c:v>
                  </c:pt>
                  <c:pt idx="14">
                    <c:v>BLC</c:v>
                  </c:pt>
                  <c:pt idx="15">
                    <c:v>OTT</c:v>
                  </c:pt>
                  <c:pt idx="16">
                    <c:v>CBB</c:v>
                  </c:pt>
                  <c:pt idx="17">
                    <c:v>BFE</c:v>
                  </c:pt>
                  <c:pt idx="18">
                    <c:v>CMO</c:v>
                  </c:pt>
                  <c:pt idx="19">
                    <c:v>PAF</c:v>
                  </c:pt>
                  <c:pt idx="20">
                    <c:v>PEL</c:v>
                  </c:pt>
                  <c:pt idx="21">
                    <c:v>BOU</c:v>
                  </c:pt>
                  <c:pt idx="22">
                    <c:v>HAN</c:v>
                  </c:pt>
                  <c:pt idx="23">
                    <c:v>HOP</c:v>
                  </c:pt>
                  <c:pt idx="24">
                    <c:v>SIT</c:v>
                  </c:pt>
                  <c:pt idx="25">
                    <c:v>MEA</c:v>
                  </c:pt>
                  <c:pt idx="26">
                    <c:v>YKC</c:v>
                  </c:pt>
                  <c:pt idx="27">
                    <c:v>NUR</c:v>
                  </c:pt>
                  <c:pt idx="28">
                    <c:v>KIR</c:v>
                  </c:pt>
                  <c:pt idx="29">
                    <c:v>AIA</c:v>
                  </c:pt>
                  <c:pt idx="30">
                    <c:v>KIL</c:v>
                  </c:pt>
                  <c:pt idx="31">
                    <c:v>THL</c:v>
                  </c:pt>
                  <c:pt idx="32">
                    <c:v>ALE</c:v>
                  </c:pt>
                  <c:pt idx="33">
                    <c:v>LOZ</c:v>
                  </c:pt>
                  <c:pt idx="34">
                    <c:v>KEV</c:v>
                  </c:pt>
                  <c:pt idx="35">
                    <c:v>MUO</c:v>
                  </c:pt>
                  <c:pt idx="36">
                    <c:v>IVA</c:v>
                  </c:pt>
                  <c:pt idx="37">
                    <c:v>MCQ</c:v>
                  </c:pt>
                  <c:pt idx="38">
                    <c:v>LEK</c:v>
                  </c:pt>
                  <c:pt idx="39">
                    <c:v>BSL</c:v>
                  </c:pt>
                  <c:pt idx="40">
                    <c:v>AND</c:v>
                  </c:pt>
                  <c:pt idx="41">
                    <c:v>BRW</c:v>
                  </c:pt>
                  <c:pt idx="42">
                    <c:v>CZT</c:v>
                  </c:pt>
                  <c:pt idx="43">
                    <c:v>SBA</c:v>
                  </c:pt>
                  <c:pt idx="44">
                    <c:v>SOD</c:v>
                  </c:pt>
                  <c:pt idx="45">
                    <c:v>MAS</c:v>
                  </c:pt>
                  <c:pt idx="46">
                    <c:v>CSY</c:v>
                  </c:pt>
                  <c:pt idx="47">
                    <c:v>HAD</c:v>
                  </c:pt>
                  <c:pt idx="48">
                    <c:v>BJN</c:v>
                  </c:pt>
                  <c:pt idx="49">
                    <c:v>UPS</c:v>
                  </c:pt>
                  <c:pt idx="50">
                    <c:v>DOB</c:v>
                  </c:pt>
                  <c:pt idx="51">
                    <c:v>TRO</c:v>
                  </c:pt>
                  <c:pt idx="52">
                    <c:v>SOR</c:v>
                  </c:pt>
                  <c:pt idx="53">
                    <c:v>DRV</c:v>
                  </c:pt>
                  <c:pt idx="54">
                    <c:v>HOR</c:v>
                  </c:pt>
                  <c:pt idx="55">
                    <c:v>LYR</c:v>
                  </c:pt>
                  <c:pt idx="56">
                    <c:v>VIC</c:v>
                  </c:pt>
                  <c:pt idx="57">
                    <c:v>WNG</c:v>
                  </c:pt>
                  <c:pt idx="58">
                    <c:v>HRN</c:v>
                  </c:pt>
                  <c:pt idx="59">
                    <c:v>NEW</c:v>
                  </c:pt>
                  <c:pt idx="60">
                    <c:v>MMB</c:v>
                  </c:pt>
                  <c:pt idx="61">
                    <c:v>TAR</c:v>
                  </c:pt>
                  <c:pt idx="62">
                    <c:v>CLF</c:v>
                  </c:pt>
                  <c:pt idx="63">
                    <c:v>NAL</c:v>
                  </c:pt>
                  <c:pt idx="64">
                    <c:v>HON</c:v>
                  </c:pt>
                  <c:pt idx="65">
                    <c:v>MAW</c:v>
                  </c:pt>
                  <c:pt idx="66">
                    <c:v>AMS</c:v>
                  </c:pt>
                  <c:pt idx="67">
                    <c:v>HBK</c:v>
                  </c:pt>
                  <c:pt idx="68">
                    <c:v>TUC</c:v>
                  </c:pt>
                  <c:pt idx="69">
                    <c:v>HTY</c:v>
                  </c:pt>
                  <c:pt idx="70">
                    <c:v>KAK</c:v>
                  </c:pt>
                  <c:pt idx="71">
                    <c:v>FRD</c:v>
                  </c:pt>
                  <c:pt idx="72">
                    <c:v>DLR</c:v>
                  </c:pt>
                  <c:pt idx="73">
                    <c:v>KNY</c:v>
                  </c:pt>
                  <c:pt idx="74">
                    <c:v>NGK</c:v>
                  </c:pt>
                  <c:pt idx="75">
                    <c:v>FRN</c:v>
                  </c:pt>
                  <c:pt idx="76">
                    <c:v>DOU</c:v>
                  </c:pt>
                  <c:pt idx="77">
                    <c:v>NVS</c:v>
                  </c:pt>
                  <c:pt idx="78">
                    <c:v>VAL</c:v>
                  </c:pt>
                  <c:pt idx="79">
                    <c:v>HLP</c:v>
                  </c:pt>
                  <c:pt idx="80">
                    <c:v>MAB</c:v>
                  </c:pt>
                  <c:pt idx="81">
                    <c:v>HRB</c:v>
                  </c:pt>
                  <c:pt idx="82">
                    <c:v>HER</c:v>
                  </c:pt>
                  <c:pt idx="83">
                    <c:v>IRT</c:v>
                  </c:pt>
                  <c:pt idx="84">
                    <c:v>EYR</c:v>
                  </c:pt>
                  <c:pt idx="85">
                    <c:v>BEL</c:v>
                  </c:pt>
                  <c:pt idx="86">
                    <c:v>NCK</c:v>
                  </c:pt>
                  <c:pt idx="87">
                    <c:v>CNB</c:v>
                  </c:pt>
                  <c:pt idx="88">
                    <c:v>FUR</c:v>
                  </c:pt>
                  <c:pt idx="89">
                    <c:v>THY</c:v>
                  </c:pt>
                  <c:pt idx="90">
                    <c:v>GNA</c:v>
                  </c:pt>
                  <c:pt idx="91">
                    <c:v>SUA</c:v>
                  </c:pt>
                  <c:pt idx="92">
                    <c:v>LRM</c:v>
                  </c:pt>
                  <c:pt idx="93">
                    <c:v>SPT</c:v>
                  </c:pt>
                  <c:pt idx="94">
                    <c:v>BDV</c:v>
                  </c:pt>
                  <c:pt idx="95">
                    <c:v>PST</c:v>
                  </c:pt>
                  <c:pt idx="96">
                    <c:v>AQU</c:v>
                  </c:pt>
                  <c:pt idx="97">
                    <c:v>CTA</c:v>
                  </c:pt>
                  <c:pt idx="98">
                    <c:v>MLT</c:v>
                  </c:pt>
                  <c:pt idx="99">
                    <c:v>BMT</c:v>
                  </c:pt>
                  <c:pt idx="100">
                    <c:v>EBR</c:v>
                  </c:pt>
                  <c:pt idx="101">
                    <c:v>ASP</c:v>
                  </c:pt>
                  <c:pt idx="102">
                    <c:v>PHU</c:v>
                  </c:pt>
                  <c:pt idx="103">
                    <c:v>QSB</c:v>
                  </c:pt>
                  <c:pt idx="104">
                    <c:v>VSS</c:v>
                  </c:pt>
                  <c:pt idx="105">
                    <c:v>TRW</c:v>
                  </c:pt>
                  <c:pt idx="106">
                    <c:v>TAM</c:v>
                  </c:pt>
                  <c:pt idx="107">
                    <c:v>LVV</c:v>
                  </c:pt>
                  <c:pt idx="108">
                    <c:v>GZH</c:v>
                  </c:pt>
                  <c:pt idx="109">
                    <c:v>LZH</c:v>
                  </c:pt>
                  <c:pt idx="110">
                    <c:v>LMM</c:v>
                  </c:pt>
                  <c:pt idx="111">
                    <c:v>CBI</c:v>
                  </c:pt>
                  <c:pt idx="112">
                    <c:v>GUI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71-7FC9-445D-8E26-B8559FAB7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316432"/>
        <c:axId val="564191080"/>
      </c:scatterChart>
      <c:valAx>
        <c:axId val="565316432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191080"/>
        <c:crosses val="autoZero"/>
        <c:crossBetween val="midCat"/>
      </c:valAx>
      <c:valAx>
        <c:axId val="5641910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16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350346929904202E-2"/>
          <c:y val="0.17309974899425781"/>
          <c:w val="0.93134287459350595"/>
          <c:h val="0.735314101021215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'Halloween 2003'!$D$2</c:f>
              <c:strCache>
                <c:ptCount val="1"/>
                <c:pt idx="0">
                  <c:v>Abs latitude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0475A66-F847-4D41-9B32-D7F422BDD4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B3FF-4FE4-9D4C-1397A83A66F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DE07D9F-1457-4FED-952A-136CBAFB5C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B3FF-4FE4-9D4C-1397A83A66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963FD91-AB87-46B0-A9E4-E1D83578955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B3FF-4FE4-9D4C-1397A83A66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8976110-D2DE-41D6-A202-83691F76EB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3FF-4FE4-9D4C-1397A83A66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0FC5F8D-5970-4C2B-B8C2-BDB9CD61E2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3FF-4FE4-9D4C-1397A83A66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AFE00B8-EE0A-4A8E-8FA5-80389911A3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3FF-4FE4-9D4C-1397A83A66F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D35974F-9F80-452C-BFDF-E1E10E1C67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3FF-4FE4-9D4C-1397A83A66F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1D2E24B-D553-4957-9B7A-D13846840D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3FF-4FE4-9D4C-1397A83A66F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259646B-43CE-4F14-A942-E3559460E45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3FF-4FE4-9D4C-1397A83A66F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9380ACB-5D16-43D1-99BD-52CD84AF57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3FF-4FE4-9D4C-1397A83A66F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666F293-DD7D-4A24-9A12-9AE5C19C788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3FF-4FE4-9D4C-1397A83A66F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E57ABBC-F6C2-4329-B538-B91950D85A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3FF-4FE4-9D4C-1397A83A66F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F740736-EC38-4CAA-9F73-01C3724859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3FF-4FE4-9D4C-1397A83A66F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5AEC3B3C-9A0C-44BD-BAD1-610075C321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3FF-4FE4-9D4C-1397A83A66F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F186B74-5A23-4154-B453-D14C49C5D4B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B3FF-4FE4-9D4C-1397A83A66F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9DA4015-7E06-43B4-9D0E-C5AFCF95D1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B3FF-4FE4-9D4C-1397A83A66F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C5ECD1A-F605-46E5-B6F0-BF759F9BA8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B3FF-4FE4-9D4C-1397A83A66F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9C305ADB-F989-475C-A3FA-57F76141D5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B3FF-4FE4-9D4C-1397A83A66F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99318909-8C4B-4BED-93C6-E0B0C6278C6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B3FF-4FE4-9D4C-1397A83A66F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E24A4CA8-2081-45BA-8427-AB7B6774B9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3FF-4FE4-9D4C-1397A83A66F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F8EB92D7-BCC5-4D6C-AC8D-BF228D429E5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B3FF-4FE4-9D4C-1397A83A66F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1A549D35-7586-4F60-B474-18934AC03A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B3FF-4FE4-9D4C-1397A83A66F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FDE92192-69E1-4966-B86D-B7D1AB4D1B7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B3FF-4FE4-9D4C-1397A83A66F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1B66BB53-C092-47AB-B0B2-E2F8EDA66A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B3FF-4FE4-9D4C-1397A83A66F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A4CF4F57-6887-414B-BF65-97A49C26AD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B3FF-4FE4-9D4C-1397A83A66F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69724743-8797-46DC-AD46-454DF242CF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B3FF-4FE4-9D4C-1397A83A66F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04A89077-04A9-452E-A54F-3E999582CC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B3FF-4FE4-9D4C-1397A83A66FD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9CD6693B-DBCB-42EB-96F5-CE35F38866F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B3FF-4FE4-9D4C-1397A83A66F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C27833DB-D381-4A52-BBFB-2532725D235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B3FF-4FE4-9D4C-1397A83A66FD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000284CF-BFA9-4048-8599-15259C70D7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B3FF-4FE4-9D4C-1397A83A66FD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6FC86763-7807-4BDD-9683-09D90EBB434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B3FF-4FE4-9D4C-1397A83A66FD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AB1DF132-DF9D-4AA7-A013-C5BA76806F6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B3FF-4FE4-9D4C-1397A83A66FD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4CC08A56-FF00-4BF8-802D-CE1C73B9D7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B3FF-4FE4-9D4C-1397A83A66FD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8676746-726A-48A9-922D-608648BC24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B3FF-4FE4-9D4C-1397A83A66FD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DC74943F-4218-4CA7-A4E9-161D59D797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B3FF-4FE4-9D4C-1397A83A66FD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02B8F82F-B2D4-48C9-8E84-1BC718F1905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B3FF-4FE4-9D4C-1397A83A66FD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1BE1058F-7511-4EE1-AA80-1F97E379F62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B3FF-4FE4-9D4C-1397A83A66FD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AAF50273-1983-422B-B57F-DA7B9FF47E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B3FF-4FE4-9D4C-1397A83A66FD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994CC295-5718-4E87-9FA8-89FE1AC423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B3FF-4FE4-9D4C-1397A83A66FD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74C41E28-BEF2-47F6-9E62-7C4665B73D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B3FF-4FE4-9D4C-1397A83A66FD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59CBF6C9-7F26-4050-9BB5-6A9C014A06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B3FF-4FE4-9D4C-1397A83A66FD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71CEF325-CB63-43A2-8A4C-9B63A98B8F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B3FF-4FE4-9D4C-1397A83A66FD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117FB569-567E-4988-B883-B6225AAD20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B3FF-4FE4-9D4C-1397A83A66FD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D7C9EBB5-13EB-4159-A053-A49CA2EBF8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B3FF-4FE4-9D4C-1397A83A66FD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71FA3EA4-F98A-4C13-B968-9A2AF0920F2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B3FF-4FE4-9D4C-1397A83A66FD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3627BB2D-2731-474B-A295-CB43D15789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B3FF-4FE4-9D4C-1397A83A66FD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9F101F2-66D2-43B1-9E4C-0EAA5B9691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B3FF-4FE4-9D4C-1397A83A66FD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9F170AB2-35FC-42F0-B3D1-DEFC79EEC0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B3FF-4FE4-9D4C-1397A83A66FD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87404E92-0DE8-45D5-BDD8-959E82BD78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B3FF-4FE4-9D4C-1397A83A66FD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2F72E49D-037E-498E-B25D-4735FEE8692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B3FF-4FE4-9D4C-1397A83A66FD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70D226D6-E66C-4618-9AF0-60E294B5EF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B3FF-4FE4-9D4C-1397A83A66FD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3056A082-41B7-4B7F-A9DD-1480EDD4AB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B3FF-4FE4-9D4C-1397A83A66FD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BCF97D91-EDE1-4E53-A209-B43B7444F3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B3FF-4FE4-9D4C-1397A83A66FD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F7A992E6-1047-4CCD-BED8-507896C82C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B3FF-4FE4-9D4C-1397A83A66FD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8A9172B6-0C0B-4A19-8B45-F7B4D43FFE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B3FF-4FE4-9D4C-1397A83A66FD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0D465422-3329-4A7A-A31F-4F1789DF91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B3FF-4FE4-9D4C-1397A83A66FD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BF59B781-2556-441C-9293-C7231D3641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B3FF-4FE4-9D4C-1397A83A66FD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D7E64F0C-E8BD-4860-A4FC-7BF89D798A2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B3FF-4FE4-9D4C-1397A83A66FD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fld id="{964C3F9F-59D7-469D-847C-F5B23C816B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B3FF-4FE4-9D4C-1397A83A66FD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D8CA136C-33CD-4D5E-B8E8-E06E994E71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B3FF-4FE4-9D4C-1397A83A66FD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9AC5EB9D-0DFA-467C-AE90-7AA73A94837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B3FF-4FE4-9D4C-1397A83A66FD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E7B7124-C7D9-4036-A67E-96040304D15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B3FF-4FE4-9D4C-1397A83A66FD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fld id="{88B7F9D3-38C9-4260-AE4E-F77C677C14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B3FF-4FE4-9D4C-1397A83A66FD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7A22B9DB-B0B3-43D2-AA9D-E4519C343A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B3FF-4FE4-9D4C-1397A83A66FD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fld id="{36E2E193-6303-457F-BDC7-7D63B9A4C05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B3FF-4FE4-9D4C-1397A83A66FD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718F2CB5-5F4E-405E-9AB8-9D05C09A325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B3FF-4FE4-9D4C-1397A83A66FD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fld id="{581351E0-C340-494D-BF0D-8C8795AAC9D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B3FF-4FE4-9D4C-1397A83A66FD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fld id="{BBCB96F8-D5EB-4C93-BCCA-06FC37FCBE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B3FF-4FE4-9D4C-1397A83A66FD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fld id="{A2D64439-81DB-44D7-A614-96713D45E7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B3FF-4FE4-9D4C-1397A83A66FD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fld id="{E9C7B297-C92B-4355-86E6-6C59583CC9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B3FF-4FE4-9D4C-1397A83A66FD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fld id="{3A29BC16-9207-41F4-BA53-629AEA41A16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B3FF-4FE4-9D4C-1397A83A66FD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fld id="{3AC3840E-0547-4BA1-A935-F9C2C2CBEC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B3FF-4FE4-9D4C-1397A83A66FD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fld id="{8D267C9F-013C-4EA5-9709-58A21DFC683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B3FF-4FE4-9D4C-1397A83A66FD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fld id="{7002C118-6768-401B-9FBE-7C46BF7610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B3FF-4FE4-9D4C-1397A83A66FD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fld id="{EE917183-AE39-428C-9DED-99FD725358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B3FF-4FE4-9D4C-1397A83A66FD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fld id="{D1B195BA-51E0-4CB9-8490-51688F9874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B3FF-4FE4-9D4C-1397A83A66FD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fld id="{387209FD-E26F-4644-8315-70FCCC4A94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B3FF-4FE4-9D4C-1397A83A66FD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fld id="{4F0C4273-9B28-4867-AC3A-CAAE8CEE4D5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B3FF-4FE4-9D4C-1397A83A66FD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fld id="{57000126-D09D-40F1-ACCC-1ACF770D5A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B3FF-4FE4-9D4C-1397A83A66FD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fld id="{1C73A424-E404-4C99-B6F9-E9BF0AF9EF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B3FF-4FE4-9D4C-1397A83A66FD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fld id="{0699CB28-7DD3-4CF2-ADB9-362386BBE8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B3FF-4FE4-9D4C-1397A83A66FD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fld id="{3793260B-D82D-486B-B944-2DB66D2F29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B3FF-4FE4-9D4C-1397A83A66FD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fld id="{15BD8DA7-24E8-4A2B-AE2E-5041EF847C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B3FF-4FE4-9D4C-1397A83A66FD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fld id="{41EA95C4-01F7-4208-A26D-0290DAA983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B3FF-4FE4-9D4C-1397A83A66FD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fld id="{AE473FBB-4F91-485D-899B-FE403C5AE54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B3FF-4FE4-9D4C-1397A83A66FD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fld id="{8083FC39-FD1B-4907-BCBD-0768E458C1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B3FF-4FE4-9D4C-1397A83A66FD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fld id="{A49684AD-C341-4DA8-A453-1C687C08799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B3FF-4FE4-9D4C-1397A83A66FD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fld id="{1506D0EA-BDC8-4129-8F5D-1F5D1B7B85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B3FF-4FE4-9D4C-1397A83A66FD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fld id="{EB062259-0A89-4DDA-8D88-C5B65D1CD41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B3FF-4FE4-9D4C-1397A83A66FD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fld id="{08907E41-F5A4-43B3-99ED-25F4E37B2E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B3FF-4FE4-9D4C-1397A83A66FD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fld id="{22EC08D3-6905-4463-BEA2-1BF0CE2A5D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B3FF-4FE4-9D4C-1397A83A66FD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fld id="{6AB3D9B7-CDA3-4F62-A55B-DE845A0923E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B3FF-4FE4-9D4C-1397A83A66FD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fld id="{61E2FF12-7E8A-4C9B-BE9B-29E281AF0F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B3FF-4FE4-9D4C-1397A83A66FD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fld id="{4005A845-6DA7-4EA1-9852-9AC12F642F1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B3FF-4FE4-9D4C-1397A83A66FD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fld id="{B462E537-BA90-4FFC-AACE-A0E6490989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B3FF-4FE4-9D4C-1397A83A66FD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fld id="{9F6A2E2A-5712-45ED-AD8B-F830433786A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B3FF-4FE4-9D4C-1397A83A66FD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fld id="{9C2B5DA5-79FE-414C-9D26-0701A58A3D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B3FF-4FE4-9D4C-1397A83A66FD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fld id="{C3C456A4-B662-4974-B073-E76176DEC0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B3FF-4FE4-9D4C-1397A83A66FD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fld id="{799FEAC7-339D-44AA-8EA6-92E262D886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B3FF-4FE4-9D4C-1397A83A66FD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fld id="{CF4DEC15-8C84-49DA-B76B-F687BE99729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B3FF-4FE4-9D4C-1397A83A66FD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fld id="{FBC38C28-7C6C-4006-8FF4-C70815CC78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B3FF-4FE4-9D4C-1397A83A66FD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fld id="{C4B1336B-E56A-43C5-BC71-B433E97AD90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B3FF-4FE4-9D4C-1397A83A66FD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fld id="{65AE0801-D74C-4F56-A3B4-9230476E5D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B3FF-4FE4-9D4C-1397A83A66FD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fld id="{30844444-E15F-4B11-9943-AA8DD5FA69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B3FF-4FE4-9D4C-1397A83A66FD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fld id="{4EA96695-7E5A-4E8C-B23B-CBAB662905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B3FF-4FE4-9D4C-1397A83A66FD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fld id="{F9376075-844B-47B4-9512-8E9D93AB92C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B3FF-4FE4-9D4C-1397A83A66FD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fld id="{249D8765-FD15-4090-9AAD-321ADE1408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B3FF-4FE4-9D4C-1397A83A66FD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fld id="{FE3EB1A3-F3E0-4F21-BD54-A2A10E85BF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B3FF-4FE4-9D4C-1397A83A66FD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fld id="{E22A8484-9E62-46F8-B5F8-D6A652DD9C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B3FF-4FE4-9D4C-1397A83A66FD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fld id="{81F5126F-E310-4B53-BCC3-C606955332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B3FF-4FE4-9D4C-1397A83A66FD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fld id="{1C8E3720-EBDD-4002-80CC-9682AA4906C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B3FF-4FE4-9D4C-1397A83A66FD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fld id="{7ACA03CE-0C37-4703-B772-F95F45D3F96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B3FF-4FE4-9D4C-1397A83A66FD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fld id="{0750C40F-8A6C-4030-8484-10AB43AAD4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B3FF-4FE4-9D4C-1397A83A66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'Halloween 2003'!$E$3:$E$115</c:f>
              <c:numCache>
                <c:formatCode>General</c:formatCode>
                <c:ptCount val="113"/>
                <c:pt idx="0">
                  <c:v>0.91347443962194852</c:v>
                </c:pt>
                <c:pt idx="1">
                  <c:v>0.82835377397530285</c:v>
                </c:pt>
                <c:pt idx="2">
                  <c:v>0.9539790188527294</c:v>
                </c:pt>
                <c:pt idx="3">
                  <c:v>0.90974402212214811</c:v>
                </c:pt>
                <c:pt idx="4">
                  <c:v>0.84767792760806271</c:v>
                </c:pt>
                <c:pt idx="5">
                  <c:v>0.79462657497900346</c:v>
                </c:pt>
                <c:pt idx="6">
                  <c:v>0.8021926714723866</c:v>
                </c:pt>
                <c:pt idx="7">
                  <c:v>0.99290337202241408</c:v>
                </c:pt>
                <c:pt idx="8">
                  <c:v>0.93194458419750525</c:v>
                </c:pt>
                <c:pt idx="9">
                  <c:v>0.90564284908725112</c:v>
                </c:pt>
                <c:pt idx="10">
                  <c:v>0.88506887541219792</c:v>
                </c:pt>
                <c:pt idx="11">
                  <c:v>0.9682349658525935</c:v>
                </c:pt>
                <c:pt idx="12">
                  <c:v>0.90887247825250872</c:v>
                </c:pt>
                <c:pt idx="13">
                  <c:v>0.87504244381568752</c:v>
                </c:pt>
                <c:pt idx="14">
                  <c:v>0.96009868956662792</c:v>
                </c:pt>
                <c:pt idx="15">
                  <c:v>0.82649152503912593</c:v>
                </c:pt>
                <c:pt idx="16">
                  <c:v>0.97487794337766942</c:v>
                </c:pt>
                <c:pt idx="17">
                  <c:v>0.78876233443072752</c:v>
                </c:pt>
                <c:pt idx="18">
                  <c:v>0.90667626836863313</c:v>
                </c:pt>
                <c:pt idx="19">
                  <c:v>0.85336889526743975</c:v>
                </c:pt>
                <c:pt idx="20">
                  <c:v>0.8957893548098933</c:v>
                </c:pt>
                <c:pt idx="21">
                  <c:v>0.75425137024454192</c:v>
                </c:pt>
                <c:pt idx="22">
                  <c:v>0.85473072841677677</c:v>
                </c:pt>
                <c:pt idx="23">
                  <c:v>0.95691501389090083</c:v>
                </c:pt>
                <c:pt idx="24">
                  <c:v>0.8634835860786646</c:v>
                </c:pt>
                <c:pt idx="25">
                  <c:v>0.88294759285892688</c:v>
                </c:pt>
                <c:pt idx="26">
                  <c:v>0.93618228337898823</c:v>
                </c:pt>
                <c:pt idx="27">
                  <c:v>0.83819496870594423</c:v>
                </c:pt>
                <c:pt idx="28">
                  <c:v>0.90438066547894891</c:v>
                </c:pt>
                <c:pt idx="29">
                  <c:v>0.76895340479397567</c:v>
                </c:pt>
                <c:pt idx="30">
                  <c:v>0.91333237429302339</c:v>
                </c:pt>
                <c:pt idx="31">
                  <c:v>0.99634529391611582</c:v>
                </c:pt>
                <c:pt idx="32">
                  <c:v>0.99871935583681437</c:v>
                </c:pt>
                <c:pt idx="33">
                  <c:v>0.90107704442017023</c:v>
                </c:pt>
                <c:pt idx="34">
                  <c:v>0.91629283725135935</c:v>
                </c:pt>
                <c:pt idx="35">
                  <c:v>0.90467836325525008</c:v>
                </c:pt>
                <c:pt idx="36">
                  <c:v>0.90748445139125822</c:v>
                </c:pt>
                <c:pt idx="37">
                  <c:v>0.90168162435810562</c:v>
                </c:pt>
                <c:pt idx="38">
                  <c:v>0.90945395072883339</c:v>
                </c:pt>
                <c:pt idx="39">
                  <c:v>0.65895207835923397</c:v>
                </c:pt>
                <c:pt idx="40">
                  <c:v>0.91699045070340357</c:v>
                </c:pt>
                <c:pt idx="41">
                  <c:v>0.9404069009005358</c:v>
                </c:pt>
                <c:pt idx="42">
                  <c:v>0.80125381269106066</c:v>
                </c:pt>
                <c:pt idx="43">
                  <c:v>0.98462537656098437</c:v>
                </c:pt>
                <c:pt idx="44">
                  <c:v>0.8987175352581448</c:v>
                </c:pt>
                <c:pt idx="45">
                  <c:v>0.915170861858009</c:v>
                </c:pt>
                <c:pt idx="46">
                  <c:v>0.98708039245794088</c:v>
                </c:pt>
                <c:pt idx="47">
                  <c:v>0.73751312275373404</c:v>
                </c:pt>
                <c:pt idx="48">
                  <c:v>0.94832365520619932</c:v>
                </c:pt>
                <c:pt idx="49">
                  <c:v>0.83436715302893882</c:v>
                </c:pt>
                <c:pt idx="50">
                  <c:v>0.86003042958814746</c:v>
                </c:pt>
                <c:pt idx="51">
                  <c:v>0.9183773485023391</c:v>
                </c:pt>
                <c:pt idx="52">
                  <c:v>0.92321022734738412</c:v>
                </c:pt>
                <c:pt idx="53">
                  <c:v>0.98622793865778369</c:v>
                </c:pt>
                <c:pt idx="54">
                  <c:v>0.96217046861529198</c:v>
                </c:pt>
                <c:pt idx="55">
                  <c:v>0.96726776629184108</c:v>
                </c:pt>
                <c:pt idx="56">
                  <c:v>0.80644460426748255</c:v>
                </c:pt>
                <c:pt idx="57">
                  <c:v>0.76615660022628507</c:v>
                </c:pt>
                <c:pt idx="58">
                  <c:v>0.96221797902676076</c:v>
                </c:pt>
                <c:pt idx="59">
                  <c:v>0.81784852251534912</c:v>
                </c:pt>
                <c:pt idx="60">
                  <c:v>0.60362553387109619</c:v>
                </c:pt>
                <c:pt idx="61">
                  <c:v>0.8145207363404583</c:v>
                </c:pt>
                <c:pt idx="62">
                  <c:v>0.68683386009377612</c:v>
                </c:pt>
                <c:pt idx="63">
                  <c:v>0.97134206981326143</c:v>
                </c:pt>
                <c:pt idx="64">
                  <c:v>0.3642267058128158</c:v>
                </c:pt>
                <c:pt idx="65">
                  <c:v>0.94141170164045607</c:v>
                </c:pt>
                <c:pt idx="66">
                  <c:v>0.75665280077730901</c:v>
                </c:pt>
                <c:pt idx="67">
                  <c:v>0.58806762314392991</c:v>
                </c:pt>
                <c:pt idx="68">
                  <c:v>0.63943900198058468</c:v>
                </c:pt>
                <c:pt idx="69">
                  <c:v>0.44056599455021911</c:v>
                </c:pt>
                <c:pt idx="70">
                  <c:v>0.48983899788688817</c:v>
                </c:pt>
                <c:pt idx="71">
                  <c:v>0.75379279263652843</c:v>
                </c:pt>
                <c:pt idx="72">
                  <c:v>0.62687580930368614</c:v>
                </c:pt>
                <c:pt idx="73">
                  <c:v>0.41850122664896355</c:v>
                </c:pt>
                <c:pt idx="74">
                  <c:v>0.7426774924268843</c:v>
                </c:pt>
                <c:pt idx="75">
                  <c:v>0.68135988369978495</c:v>
                </c:pt>
                <c:pt idx="76">
                  <c:v>0.71764029143399566</c:v>
                </c:pt>
                <c:pt idx="77">
                  <c:v>0.77328720294377473</c:v>
                </c:pt>
                <c:pt idx="78">
                  <c:v>0.75756498438404962</c:v>
                </c:pt>
                <c:pt idx="79">
                  <c:v>0.77406126769851158</c:v>
                </c:pt>
                <c:pt idx="80">
                  <c:v>0.72006686695983335</c:v>
                </c:pt>
                <c:pt idx="81">
                  <c:v>0.68225361495063219</c:v>
                </c:pt>
                <c:pt idx="82">
                  <c:v>0.67404459073741629</c:v>
                </c:pt>
                <c:pt idx="83">
                  <c:v>0.73763095954967495</c:v>
                </c:pt>
                <c:pt idx="84">
                  <c:v>0.76794823716985983</c:v>
                </c:pt>
                <c:pt idx="85">
                  <c:v>0.73857302452787266</c:v>
                </c:pt>
                <c:pt idx="86">
                  <c:v>0.67854437140326795</c:v>
                </c:pt>
                <c:pt idx="87">
                  <c:v>0.71239359858794638</c:v>
                </c:pt>
                <c:pt idx="88">
                  <c:v>0.68658010634082212</c:v>
                </c:pt>
                <c:pt idx="89">
                  <c:v>0.66757271492668613</c:v>
                </c:pt>
                <c:pt idx="90">
                  <c:v>0.69503490534022683</c:v>
                </c:pt>
                <c:pt idx="91">
                  <c:v>0.63702045849414435</c:v>
                </c:pt>
                <c:pt idx="92">
                  <c:v>0.54785529379725251</c:v>
                </c:pt>
                <c:pt idx="93">
                  <c:v>0.53376209036541755</c:v>
                </c:pt>
                <c:pt idx="94">
                  <c:v>0.70016194888305572</c:v>
                </c:pt>
                <c:pt idx="95">
                  <c:v>0.61923098053843839</c:v>
                </c:pt>
                <c:pt idx="96">
                  <c:v>0.5910281036283429</c:v>
                </c:pt>
                <c:pt idx="97">
                  <c:v>0.48740253251672561</c:v>
                </c:pt>
                <c:pt idx="98">
                  <c:v>0.37363545217632199</c:v>
                </c:pt>
                <c:pt idx="99">
                  <c:v>0.56870541773928063</c:v>
                </c:pt>
                <c:pt idx="100">
                  <c:v>0.55817963034090423</c:v>
                </c:pt>
                <c:pt idx="101">
                  <c:v>0.56034993929749366</c:v>
                </c:pt>
                <c:pt idx="102">
                  <c:v>0.24429205657367078</c:v>
                </c:pt>
                <c:pt idx="103">
                  <c:v>0.46715841106769812</c:v>
                </c:pt>
                <c:pt idx="104">
                  <c:v>0.30802088993242099</c:v>
                </c:pt>
                <c:pt idx="105">
                  <c:v>0.49682251368339536</c:v>
                </c:pt>
                <c:pt idx="106">
                  <c:v>9.619320516302618E-2</c:v>
                </c:pt>
                <c:pt idx="107">
                  <c:v>0.71251605092226067</c:v>
                </c:pt>
                <c:pt idx="108">
                  <c:v>0.28133671352609985</c:v>
                </c:pt>
                <c:pt idx="109">
                  <c:v>0.50813978362133905</c:v>
                </c:pt>
                <c:pt idx="110">
                  <c:v>0.58693771013700546</c:v>
                </c:pt>
                <c:pt idx="111">
                  <c:v>0.33988718364041348</c:v>
                </c:pt>
                <c:pt idx="112">
                  <c:v>0.23734680774559502</c:v>
                </c:pt>
              </c:numCache>
            </c:numRef>
          </c:xVal>
          <c:yVal>
            <c:numRef>
              <c:f>'Halloween 2003'!$B$3:$B$115</c:f>
              <c:numCache>
                <c:formatCode>General</c:formatCode>
                <c:ptCount val="113"/>
                <c:pt idx="0">
                  <c:v>3804.0368031868461</c:v>
                </c:pt>
                <c:pt idx="1">
                  <c:v>2277.341652014471</c:v>
                </c:pt>
                <c:pt idx="2">
                  <c:v>2066.0319455419849</c:v>
                </c:pt>
                <c:pt idx="3">
                  <c:v>1787.3248165904261</c:v>
                </c:pt>
                <c:pt idx="4">
                  <c:v>1778.8501201618983</c:v>
                </c:pt>
                <c:pt idx="5">
                  <c:v>1727.0374923550444</c:v>
                </c:pt>
                <c:pt idx="6">
                  <c:v>1660.5122703551456</c:v>
                </c:pt>
                <c:pt idx="7">
                  <c:v>1628.8723092986754</c:v>
                </c:pt>
                <c:pt idx="8">
                  <c:v>1611.6854531824752</c:v>
                </c:pt>
                <c:pt idx="9">
                  <c:v>1478.7160816059315</c:v>
                </c:pt>
                <c:pt idx="10">
                  <c:v>1433.0859883482219</c:v>
                </c:pt>
                <c:pt idx="11">
                  <c:v>1404.4834014683122</c:v>
                </c:pt>
                <c:pt idx="12">
                  <c:v>1353.66406837147</c:v>
                </c:pt>
                <c:pt idx="13">
                  <c:v>1342.5159067958934</c:v>
                </c:pt>
                <c:pt idx="14">
                  <c:v>1337.6284985002376</c:v>
                </c:pt>
                <c:pt idx="15">
                  <c:v>1323.573949577431</c:v>
                </c:pt>
                <c:pt idx="16">
                  <c:v>1323.0377923551541</c:v>
                </c:pt>
                <c:pt idx="17">
                  <c:v>1276.1334177898484</c:v>
                </c:pt>
                <c:pt idx="18">
                  <c:v>1260.2296417716891</c:v>
                </c:pt>
                <c:pt idx="19">
                  <c:v>1239.4385825848733</c:v>
                </c:pt>
                <c:pt idx="20">
                  <c:v>1239.0308349673949</c:v>
                </c:pt>
                <c:pt idx="21">
                  <c:v>1204.8217710516358</c:v>
                </c:pt>
                <c:pt idx="22">
                  <c:v>1199.1790525188471</c:v>
                </c:pt>
                <c:pt idx="23">
                  <c:v>1195.4447958814326</c:v>
                </c:pt>
                <c:pt idx="24">
                  <c:v>1145.3262089902596</c:v>
                </c:pt>
                <c:pt idx="25">
                  <c:v>1141.6326028981478</c:v>
                </c:pt>
                <c:pt idx="26">
                  <c:v>1120.3499453295831</c:v>
                </c:pt>
                <c:pt idx="27">
                  <c:v>1099.2553161117758</c:v>
                </c:pt>
                <c:pt idx="28">
                  <c:v>1086.0800891278691</c:v>
                </c:pt>
                <c:pt idx="29">
                  <c:v>1080.6683117404712</c:v>
                </c:pt>
                <c:pt idx="30">
                  <c:v>1056.8257093769057</c:v>
                </c:pt>
                <c:pt idx="31">
                  <c:v>1055.458075908276</c:v>
                </c:pt>
                <c:pt idx="32">
                  <c:v>1052.7411837674063</c:v>
                </c:pt>
                <c:pt idx="33">
                  <c:v>1037.3738477521015</c:v>
                </c:pt>
                <c:pt idx="34">
                  <c:v>1010.3755984781104</c:v>
                </c:pt>
                <c:pt idx="35">
                  <c:v>1010.3754797103896</c:v>
                </c:pt>
                <c:pt idx="36">
                  <c:v>1006.2126663881747</c:v>
                </c:pt>
                <c:pt idx="37">
                  <c:v>993.08106416344481</c:v>
                </c:pt>
                <c:pt idx="38">
                  <c:v>937.1580282961886</c:v>
                </c:pt>
                <c:pt idx="39">
                  <c:v>923.53197697751648</c:v>
                </c:pt>
                <c:pt idx="40">
                  <c:v>921.62383866738162</c:v>
                </c:pt>
                <c:pt idx="41">
                  <c:v>919.80718088086269</c:v>
                </c:pt>
                <c:pt idx="42">
                  <c:v>895.86438705866635</c:v>
                </c:pt>
                <c:pt idx="43">
                  <c:v>864.04217200319567</c:v>
                </c:pt>
                <c:pt idx="44">
                  <c:v>861.37680488854585</c:v>
                </c:pt>
                <c:pt idx="45">
                  <c:v>853.74849926661659</c:v>
                </c:pt>
                <c:pt idx="46">
                  <c:v>852.51686200332722</c:v>
                </c:pt>
                <c:pt idx="47">
                  <c:v>847.50623154051209</c:v>
                </c:pt>
                <c:pt idx="48">
                  <c:v>835.93208456189791</c:v>
                </c:pt>
                <c:pt idx="49">
                  <c:v>826.80605343695936</c:v>
                </c:pt>
                <c:pt idx="50">
                  <c:v>826.33654766081838</c:v>
                </c:pt>
                <c:pt idx="51">
                  <c:v>823.45700555645294</c:v>
                </c:pt>
                <c:pt idx="52">
                  <c:v>790.87208826712299</c:v>
                </c:pt>
                <c:pt idx="53">
                  <c:v>772.35354598784613</c:v>
                </c:pt>
                <c:pt idx="54">
                  <c:v>762.94509632082963</c:v>
                </c:pt>
                <c:pt idx="55">
                  <c:v>761.34841564161673</c:v>
                </c:pt>
                <c:pt idx="56">
                  <c:v>726.8232247252422</c:v>
                </c:pt>
                <c:pt idx="57">
                  <c:v>716.43352797032048</c:v>
                </c:pt>
                <c:pt idx="58">
                  <c:v>713.12271033812965</c:v>
                </c:pt>
                <c:pt idx="59">
                  <c:v>616.05557277732669</c:v>
                </c:pt>
                <c:pt idx="60">
                  <c:v>609.87936819505546</c:v>
                </c:pt>
                <c:pt idx="61">
                  <c:v>579.93608268497997</c:v>
                </c:pt>
                <c:pt idx="62">
                  <c:v>573.05584370111785</c:v>
                </c:pt>
                <c:pt idx="63">
                  <c:v>549.17102072123214</c:v>
                </c:pt>
                <c:pt idx="64">
                  <c:v>509.30649846138817</c:v>
                </c:pt>
                <c:pt idx="65">
                  <c:v>500.29191478575785</c:v>
                </c:pt>
                <c:pt idx="66">
                  <c:v>458.49536529827651</c:v>
                </c:pt>
                <c:pt idx="67">
                  <c:v>426.77775246608155</c:v>
                </c:pt>
                <c:pt idx="68">
                  <c:v>399.30650821142399</c:v>
                </c:pt>
                <c:pt idx="69">
                  <c:v>370.11075200539636</c:v>
                </c:pt>
                <c:pt idx="70">
                  <c:v>343.73969302729648</c:v>
                </c:pt>
                <c:pt idx="71">
                  <c:v>309.0676503615349</c:v>
                </c:pt>
                <c:pt idx="72">
                  <c:v>308.00049462216776</c:v>
                </c:pt>
                <c:pt idx="73">
                  <c:v>306.99952921380839</c:v>
                </c:pt>
                <c:pt idx="74">
                  <c:v>277.33373397406956</c:v>
                </c:pt>
                <c:pt idx="75">
                  <c:v>270.26746012052581</c:v>
                </c:pt>
                <c:pt idx="76">
                  <c:v>260.01730711627641</c:v>
                </c:pt>
                <c:pt idx="77">
                  <c:v>257.25668115716644</c:v>
                </c:pt>
                <c:pt idx="78">
                  <c:v>256.90854403853524</c:v>
                </c:pt>
                <c:pt idx="79">
                  <c:v>256.28109567426156</c:v>
                </c:pt>
                <c:pt idx="80">
                  <c:v>203.82835916525454</c:v>
                </c:pt>
                <c:pt idx="81">
                  <c:v>185.56400513030539</c:v>
                </c:pt>
                <c:pt idx="82">
                  <c:v>179.98252410824503</c:v>
                </c:pt>
                <c:pt idx="83">
                  <c:v>175.12729187472465</c:v>
                </c:pt>
                <c:pt idx="84">
                  <c:v>172.78471182551135</c:v>
                </c:pt>
                <c:pt idx="85">
                  <c:v>168.07438829280326</c:v>
                </c:pt>
                <c:pt idx="86">
                  <c:v>152.48395151211815</c:v>
                </c:pt>
                <c:pt idx="87">
                  <c:v>151.90786681406595</c:v>
                </c:pt>
                <c:pt idx="88">
                  <c:v>140.46351839534705</c:v>
                </c:pt>
                <c:pt idx="89">
                  <c:v>130.11533345459327</c:v>
                </c:pt>
                <c:pt idx="90">
                  <c:v>126.65701717630967</c:v>
                </c:pt>
                <c:pt idx="91">
                  <c:v>126.62148316932637</c:v>
                </c:pt>
                <c:pt idx="92">
                  <c:v>118.27087553578015</c:v>
                </c:pt>
                <c:pt idx="93">
                  <c:v>114.1236009292666</c:v>
                </c:pt>
                <c:pt idx="94">
                  <c:v>109.85900054160332</c:v>
                </c:pt>
                <c:pt idx="95">
                  <c:v>106.70520137275409</c:v>
                </c:pt>
                <c:pt idx="96">
                  <c:v>104.7377677822093</c:v>
                </c:pt>
                <c:pt idx="97">
                  <c:v>98.508882848198013</c:v>
                </c:pt>
                <c:pt idx="98">
                  <c:v>98.005101908012932</c:v>
                </c:pt>
                <c:pt idx="99">
                  <c:v>97.786578034769164</c:v>
                </c:pt>
                <c:pt idx="100">
                  <c:v>92.838043623021264</c:v>
                </c:pt>
                <c:pt idx="101">
                  <c:v>92.347171044921566</c:v>
                </c:pt>
                <c:pt idx="102">
                  <c:v>90.249653738947941</c:v>
                </c:pt>
                <c:pt idx="103">
                  <c:v>90.199778270237445</c:v>
                </c:pt>
                <c:pt idx="104">
                  <c:v>89.894865893790069</c:v>
                </c:pt>
                <c:pt idx="105">
                  <c:v>89.005617800226517</c:v>
                </c:pt>
                <c:pt idx="106">
                  <c:v>88.102213366067033</c:v>
                </c:pt>
                <c:pt idx="107">
                  <c:v>82.152297594163485</c:v>
                </c:pt>
                <c:pt idx="108">
                  <c:v>80.756497053836171</c:v>
                </c:pt>
                <c:pt idx="109">
                  <c:v>78.089692021418557</c:v>
                </c:pt>
                <c:pt idx="110">
                  <c:v>65.76473218982953</c:v>
                </c:pt>
                <c:pt idx="111">
                  <c:v>52.859344978560792</c:v>
                </c:pt>
                <c:pt idx="112">
                  <c:v>8.0375638256238169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'Halloween 2003'!$A$3:$A$115</c15:f>
                <c15:dlblRangeCache>
                  <c:ptCount val="113"/>
                  <c:pt idx="0">
                    <c:v>NAQ</c:v>
                  </c:pt>
                  <c:pt idx="1">
                    <c:v>LOV</c:v>
                  </c:pt>
                  <c:pt idx="2">
                    <c:v>IQA</c:v>
                  </c:pt>
                  <c:pt idx="3">
                    <c:v>PBQ</c:v>
                  </c:pt>
                  <c:pt idx="4">
                    <c:v>LER</c:v>
                  </c:pt>
                  <c:pt idx="5">
                    <c:v>ESK</c:v>
                  </c:pt>
                  <c:pt idx="6">
                    <c:v>STJ</c:v>
                  </c:pt>
                  <c:pt idx="7">
                    <c:v>RES</c:v>
                  </c:pt>
                  <c:pt idx="8">
                    <c:v>FCC</c:v>
                  </c:pt>
                  <c:pt idx="9">
                    <c:v>LRV</c:v>
                  </c:pt>
                  <c:pt idx="10">
                    <c:v>RVK</c:v>
                  </c:pt>
                  <c:pt idx="11">
                    <c:v>GDH</c:v>
                  </c:pt>
                  <c:pt idx="12">
                    <c:v>ABK</c:v>
                  </c:pt>
                  <c:pt idx="13">
                    <c:v>OUJ</c:v>
                  </c:pt>
                  <c:pt idx="14">
                    <c:v>BLC</c:v>
                  </c:pt>
                  <c:pt idx="15">
                    <c:v>OTT</c:v>
                  </c:pt>
                  <c:pt idx="16">
                    <c:v>CBB</c:v>
                  </c:pt>
                  <c:pt idx="17">
                    <c:v>BFE</c:v>
                  </c:pt>
                  <c:pt idx="18">
                    <c:v>CMO</c:v>
                  </c:pt>
                  <c:pt idx="19">
                    <c:v>PAF</c:v>
                  </c:pt>
                  <c:pt idx="20">
                    <c:v>PEL</c:v>
                  </c:pt>
                  <c:pt idx="21">
                    <c:v>BOU</c:v>
                  </c:pt>
                  <c:pt idx="22">
                    <c:v>HAN</c:v>
                  </c:pt>
                  <c:pt idx="23">
                    <c:v>HOP</c:v>
                  </c:pt>
                  <c:pt idx="24">
                    <c:v>SIT</c:v>
                  </c:pt>
                  <c:pt idx="25">
                    <c:v>MEA</c:v>
                  </c:pt>
                  <c:pt idx="26">
                    <c:v>YKC</c:v>
                  </c:pt>
                  <c:pt idx="27">
                    <c:v>NUR</c:v>
                  </c:pt>
                  <c:pt idx="28">
                    <c:v>KIR</c:v>
                  </c:pt>
                  <c:pt idx="29">
                    <c:v>AIA</c:v>
                  </c:pt>
                  <c:pt idx="30">
                    <c:v>KIL</c:v>
                  </c:pt>
                  <c:pt idx="31">
                    <c:v>THL</c:v>
                  </c:pt>
                  <c:pt idx="32">
                    <c:v>ALE</c:v>
                  </c:pt>
                  <c:pt idx="33">
                    <c:v>LOZ</c:v>
                  </c:pt>
                  <c:pt idx="34">
                    <c:v>KEV</c:v>
                  </c:pt>
                  <c:pt idx="35">
                    <c:v>MUO</c:v>
                  </c:pt>
                  <c:pt idx="36">
                    <c:v>IVA</c:v>
                  </c:pt>
                  <c:pt idx="37">
                    <c:v>MCQ</c:v>
                  </c:pt>
                  <c:pt idx="38">
                    <c:v>LEK</c:v>
                  </c:pt>
                  <c:pt idx="39">
                    <c:v>BSL</c:v>
                  </c:pt>
                  <c:pt idx="40">
                    <c:v>AND</c:v>
                  </c:pt>
                  <c:pt idx="41">
                    <c:v>BRW</c:v>
                  </c:pt>
                  <c:pt idx="42">
                    <c:v>CZT</c:v>
                  </c:pt>
                  <c:pt idx="43">
                    <c:v>SBA</c:v>
                  </c:pt>
                  <c:pt idx="44">
                    <c:v>SOD</c:v>
                  </c:pt>
                  <c:pt idx="45">
                    <c:v>MAS</c:v>
                  </c:pt>
                  <c:pt idx="46">
                    <c:v>CSY</c:v>
                  </c:pt>
                  <c:pt idx="47">
                    <c:v>HAD</c:v>
                  </c:pt>
                  <c:pt idx="48">
                    <c:v>BJN</c:v>
                  </c:pt>
                  <c:pt idx="49">
                    <c:v>UPS</c:v>
                  </c:pt>
                  <c:pt idx="50">
                    <c:v>DOB</c:v>
                  </c:pt>
                  <c:pt idx="51">
                    <c:v>TRO</c:v>
                  </c:pt>
                  <c:pt idx="52">
                    <c:v>SOR</c:v>
                  </c:pt>
                  <c:pt idx="53">
                    <c:v>DRV</c:v>
                  </c:pt>
                  <c:pt idx="54">
                    <c:v>HOR</c:v>
                  </c:pt>
                  <c:pt idx="55">
                    <c:v>LYR</c:v>
                  </c:pt>
                  <c:pt idx="56">
                    <c:v>VIC</c:v>
                  </c:pt>
                  <c:pt idx="57">
                    <c:v>WNG</c:v>
                  </c:pt>
                  <c:pt idx="58">
                    <c:v>HRN</c:v>
                  </c:pt>
                  <c:pt idx="59">
                    <c:v>NEW</c:v>
                  </c:pt>
                  <c:pt idx="60">
                    <c:v>MMB</c:v>
                  </c:pt>
                  <c:pt idx="61">
                    <c:v>TAR</c:v>
                  </c:pt>
                  <c:pt idx="62">
                    <c:v>CLF</c:v>
                  </c:pt>
                  <c:pt idx="63">
                    <c:v>NAL</c:v>
                  </c:pt>
                  <c:pt idx="64">
                    <c:v>HON</c:v>
                  </c:pt>
                  <c:pt idx="65">
                    <c:v>MAW</c:v>
                  </c:pt>
                  <c:pt idx="66">
                    <c:v>AMS</c:v>
                  </c:pt>
                  <c:pt idx="67">
                    <c:v>HBK</c:v>
                  </c:pt>
                  <c:pt idx="68">
                    <c:v>TUC</c:v>
                  </c:pt>
                  <c:pt idx="69">
                    <c:v>HTY</c:v>
                  </c:pt>
                  <c:pt idx="70">
                    <c:v>KAK</c:v>
                  </c:pt>
                  <c:pt idx="71">
                    <c:v>FRD</c:v>
                  </c:pt>
                  <c:pt idx="72">
                    <c:v>DLR</c:v>
                  </c:pt>
                  <c:pt idx="73">
                    <c:v>KNY</c:v>
                  </c:pt>
                  <c:pt idx="74">
                    <c:v>NGK</c:v>
                  </c:pt>
                  <c:pt idx="75">
                    <c:v>FRN</c:v>
                  </c:pt>
                  <c:pt idx="76">
                    <c:v>DOU</c:v>
                  </c:pt>
                  <c:pt idx="77">
                    <c:v>NVS</c:v>
                  </c:pt>
                  <c:pt idx="78">
                    <c:v>VAL</c:v>
                  </c:pt>
                  <c:pt idx="79">
                    <c:v>HLP</c:v>
                  </c:pt>
                  <c:pt idx="80">
                    <c:v>MAB</c:v>
                  </c:pt>
                  <c:pt idx="81">
                    <c:v>HRB</c:v>
                  </c:pt>
                  <c:pt idx="82">
                    <c:v>HER</c:v>
                  </c:pt>
                  <c:pt idx="83">
                    <c:v>IRT</c:v>
                  </c:pt>
                  <c:pt idx="84">
                    <c:v>EYR</c:v>
                  </c:pt>
                  <c:pt idx="85">
                    <c:v>BEL</c:v>
                  </c:pt>
                  <c:pt idx="86">
                    <c:v>NCK</c:v>
                  </c:pt>
                  <c:pt idx="87">
                    <c:v>CNB</c:v>
                  </c:pt>
                  <c:pt idx="88">
                    <c:v>FUR</c:v>
                  </c:pt>
                  <c:pt idx="89">
                    <c:v>THY</c:v>
                  </c:pt>
                  <c:pt idx="90">
                    <c:v>GNA</c:v>
                  </c:pt>
                  <c:pt idx="91">
                    <c:v>SUA</c:v>
                  </c:pt>
                  <c:pt idx="92">
                    <c:v>LRM</c:v>
                  </c:pt>
                  <c:pt idx="93">
                    <c:v>SPT</c:v>
                  </c:pt>
                  <c:pt idx="94">
                    <c:v>BDV</c:v>
                  </c:pt>
                  <c:pt idx="95">
                    <c:v>PST</c:v>
                  </c:pt>
                  <c:pt idx="96">
                    <c:v>AQU</c:v>
                  </c:pt>
                  <c:pt idx="97">
                    <c:v>CTA</c:v>
                  </c:pt>
                  <c:pt idx="98">
                    <c:v>MLT</c:v>
                  </c:pt>
                  <c:pt idx="99">
                    <c:v>BMT</c:v>
                  </c:pt>
                  <c:pt idx="100">
                    <c:v>EBR</c:v>
                  </c:pt>
                  <c:pt idx="101">
                    <c:v>ASP</c:v>
                  </c:pt>
                  <c:pt idx="102">
                    <c:v>PHU</c:v>
                  </c:pt>
                  <c:pt idx="103">
                    <c:v>QSB</c:v>
                  </c:pt>
                  <c:pt idx="104">
                    <c:v>VSS</c:v>
                  </c:pt>
                  <c:pt idx="105">
                    <c:v>TRW</c:v>
                  </c:pt>
                  <c:pt idx="106">
                    <c:v>TAM</c:v>
                  </c:pt>
                  <c:pt idx="107">
                    <c:v>LVV</c:v>
                  </c:pt>
                  <c:pt idx="108">
                    <c:v>GZH</c:v>
                  </c:pt>
                  <c:pt idx="109">
                    <c:v>LZH</c:v>
                  </c:pt>
                  <c:pt idx="110">
                    <c:v>LMM</c:v>
                  </c:pt>
                  <c:pt idx="111">
                    <c:v>CBI</c:v>
                  </c:pt>
                  <c:pt idx="112">
                    <c:v>GUI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71-B3FF-4FE4-9D4C-1397A83A6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91864"/>
        <c:axId val="564192256"/>
      </c:scatterChart>
      <c:valAx>
        <c:axId val="56419186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192256"/>
        <c:crosses val="autoZero"/>
        <c:crossBetween val="midCat"/>
      </c:valAx>
      <c:valAx>
        <c:axId val="564192256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191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350346929904202E-2"/>
          <c:y val="5.6651501185125186E-2"/>
          <c:w val="0.93134287459350595"/>
          <c:h val="0.86791760915468852"/>
        </c:manualLayout>
      </c:layout>
      <c:scatterChart>
        <c:scatterStyle val="lineMarker"/>
        <c:varyColors val="0"/>
        <c:ser>
          <c:idx val="0"/>
          <c:order val="0"/>
          <c:tx>
            <c:strRef>
              <c:f>'Halloween II, 2003'!$C$2</c:f>
              <c:strCache>
                <c:ptCount val="1"/>
                <c:pt idx="0">
                  <c:v>Latitude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4FBD35D3-E9B5-4465-9F18-F0764E0012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1035-4EDE-A02B-2E23F4D35E34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FA302100-C408-46C8-8931-4119F3F25B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1035-4EDE-A02B-2E23F4D35E34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045E0A7C-4ADD-4B87-9CB0-0D28A739C4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035-4EDE-A02B-2E23F4D35E34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B7DCDF5C-AEC1-44DC-9868-4B26F78F57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035-4EDE-A02B-2E23F4D35E34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83982EA9-D825-45C9-8D1A-E125BF7736B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035-4EDE-A02B-2E23F4D35E34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9C577101-8258-4B60-A724-49176A24AB5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035-4EDE-A02B-2E23F4D35E34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1248B4FE-FEE8-4DD2-B220-2A38672F68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035-4EDE-A02B-2E23F4D35E34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526FF124-9968-4AEF-BFE9-8C7F16D3ED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035-4EDE-A02B-2E23F4D35E34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227DFADF-633F-4D15-873D-75B5151E1F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035-4EDE-A02B-2E23F4D35E34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04E91ED2-DBC0-4402-8E38-C9298FB268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035-4EDE-A02B-2E23F4D35E34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F1FA0012-15CC-4FBB-9802-AD81C69213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035-4EDE-A02B-2E23F4D35E34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DA427A9E-CEC4-40C8-8E64-EDA0C537F1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035-4EDE-A02B-2E23F4D35E34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BD2F9BD9-E0E4-422C-A51B-6901BA3AAF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035-4EDE-A02B-2E23F4D35E34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9BE21AE4-E5DA-4A8D-9648-50519A0F8F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035-4EDE-A02B-2E23F4D35E34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23B05264-AE49-4DF2-A1A2-902ACEEE779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035-4EDE-A02B-2E23F4D35E34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4F590D37-0180-4623-8BA3-F4BE700357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035-4EDE-A02B-2E23F4D35E34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E27A62EC-1D76-4BA4-A57E-CFABFDB247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035-4EDE-A02B-2E23F4D35E34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C077BFF2-A798-41E9-96D0-D4B0896B67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035-4EDE-A02B-2E23F4D35E34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D8E95084-F91F-4527-A415-9476ABB809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035-4EDE-A02B-2E23F4D35E34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67E62C13-4426-45B9-9ECF-E6A15D5B32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035-4EDE-A02B-2E23F4D35E34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9851D466-98EA-4B09-85F1-FD8573597C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035-4EDE-A02B-2E23F4D35E34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F1A3DF7D-039F-43DA-857F-59BA4E43265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035-4EDE-A02B-2E23F4D35E34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4D5C5FD2-85E2-44CD-8CBA-054621281C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035-4EDE-A02B-2E23F4D35E34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50D5C0F8-5ED3-49BA-842E-82D57929CD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035-4EDE-A02B-2E23F4D35E34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FAC655E4-7A5E-499A-B906-F141FDE707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035-4EDE-A02B-2E23F4D35E34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16DC1A42-A9AC-42A7-ABDD-89262DBD58A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035-4EDE-A02B-2E23F4D35E34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42B4EAFD-64A5-4D6E-BD5F-D294B3DE3E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035-4EDE-A02B-2E23F4D35E34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A2418B80-DA03-4F54-A94F-7CC1AE65F0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035-4EDE-A02B-2E23F4D35E34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64E31B33-3501-4F2B-BE63-5CEEB38F11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035-4EDE-A02B-2E23F4D35E34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fld id="{7760CB6F-9E59-460D-9AD7-17AEDF288D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1035-4EDE-A02B-2E23F4D35E34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fld id="{8342DC7D-E8E8-4021-B8E4-69D79DBA6D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1035-4EDE-A02B-2E23F4D35E34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fld id="{62087398-6084-4BD8-9086-40FE5E21E8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035-4EDE-A02B-2E23F4D35E34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fld id="{FF83F222-BCD8-49C5-BFDD-8585F205C5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035-4EDE-A02B-2E23F4D35E34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fld id="{84E5A257-5461-4167-B30F-0E21F3790A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035-4EDE-A02B-2E23F4D35E34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fld id="{C8DD8303-77C5-4E56-8F35-3F4E091C8EA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1035-4EDE-A02B-2E23F4D35E34}"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fld id="{21FBD270-0BF0-4085-92C8-66F0690AA4E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035-4EDE-A02B-2E23F4D35E34}"/>
                </c:ext>
              </c:extLst>
            </c:dLbl>
            <c:dLbl>
              <c:idx val="36"/>
              <c:layout/>
              <c:tx>
                <c:rich>
                  <a:bodyPr/>
                  <a:lstStyle/>
                  <a:p>
                    <a:fld id="{B8798F2E-1EA6-4445-AEC5-72708DFE89C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1035-4EDE-A02B-2E23F4D35E34}"/>
                </c:ext>
              </c:extLst>
            </c:dLbl>
            <c:dLbl>
              <c:idx val="37"/>
              <c:layout/>
              <c:tx>
                <c:rich>
                  <a:bodyPr/>
                  <a:lstStyle/>
                  <a:p>
                    <a:fld id="{69B0EF70-66E8-43E1-A7FF-6CF863532A2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1035-4EDE-A02B-2E23F4D35E34}"/>
                </c:ext>
              </c:extLst>
            </c:dLbl>
            <c:dLbl>
              <c:idx val="38"/>
              <c:layout/>
              <c:tx>
                <c:rich>
                  <a:bodyPr/>
                  <a:lstStyle/>
                  <a:p>
                    <a:fld id="{B58A4F3D-C3E7-441C-A48F-1BC6E7CC5E0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1035-4EDE-A02B-2E23F4D35E34}"/>
                </c:ext>
              </c:extLst>
            </c:dLbl>
            <c:dLbl>
              <c:idx val="39"/>
              <c:layout/>
              <c:tx>
                <c:rich>
                  <a:bodyPr/>
                  <a:lstStyle/>
                  <a:p>
                    <a:fld id="{0DD55313-E260-4914-9BC5-86A36CE418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1035-4EDE-A02B-2E23F4D35E34}"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fld id="{E697C4FF-C7EA-4EF2-9D10-66B47CFA91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1035-4EDE-A02B-2E23F4D35E34}"/>
                </c:ext>
              </c:extLst>
            </c:dLbl>
            <c:dLbl>
              <c:idx val="41"/>
              <c:layout/>
              <c:tx>
                <c:rich>
                  <a:bodyPr/>
                  <a:lstStyle/>
                  <a:p>
                    <a:fld id="{ABC79B2B-FE8D-438A-B191-DA8FC5C66A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1035-4EDE-A02B-2E23F4D35E34}"/>
                </c:ext>
              </c:extLst>
            </c:dLbl>
            <c:dLbl>
              <c:idx val="42"/>
              <c:layout/>
              <c:tx>
                <c:rich>
                  <a:bodyPr/>
                  <a:lstStyle/>
                  <a:p>
                    <a:fld id="{AA0F4D50-335F-483C-83C9-2754FACDE2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1035-4EDE-A02B-2E23F4D35E34}"/>
                </c:ext>
              </c:extLst>
            </c:dLbl>
            <c:dLbl>
              <c:idx val="43"/>
              <c:layout/>
              <c:tx>
                <c:rich>
                  <a:bodyPr/>
                  <a:lstStyle/>
                  <a:p>
                    <a:fld id="{FCDA9702-1135-4768-9FCE-CBB4AADFB6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1035-4EDE-A02B-2E23F4D35E34}"/>
                </c:ext>
              </c:extLst>
            </c:dLbl>
            <c:dLbl>
              <c:idx val="44"/>
              <c:layout/>
              <c:tx>
                <c:rich>
                  <a:bodyPr/>
                  <a:lstStyle/>
                  <a:p>
                    <a:fld id="{8476D6A0-8FCE-46D6-84A7-93E898BEC1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1035-4EDE-A02B-2E23F4D35E34}"/>
                </c:ext>
              </c:extLst>
            </c:dLbl>
            <c:dLbl>
              <c:idx val="45"/>
              <c:layout/>
              <c:tx>
                <c:rich>
                  <a:bodyPr/>
                  <a:lstStyle/>
                  <a:p>
                    <a:fld id="{7D8CB836-E35C-45FE-B687-5EE295681C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1035-4EDE-A02B-2E23F4D35E34}"/>
                </c:ext>
              </c:extLst>
            </c:dLbl>
            <c:dLbl>
              <c:idx val="46"/>
              <c:layout/>
              <c:tx>
                <c:rich>
                  <a:bodyPr/>
                  <a:lstStyle/>
                  <a:p>
                    <a:fld id="{47C2D610-71F7-4260-8478-E1E6013F168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1035-4EDE-A02B-2E23F4D35E34}"/>
                </c:ext>
              </c:extLst>
            </c:dLbl>
            <c:dLbl>
              <c:idx val="47"/>
              <c:layout/>
              <c:tx>
                <c:rich>
                  <a:bodyPr/>
                  <a:lstStyle/>
                  <a:p>
                    <a:fld id="{2B32DE0F-DB5B-4D20-98D1-54A5310CBA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1035-4EDE-A02B-2E23F4D35E34}"/>
                </c:ext>
              </c:extLst>
            </c:dLbl>
            <c:dLbl>
              <c:idx val="48"/>
              <c:layout/>
              <c:tx>
                <c:rich>
                  <a:bodyPr/>
                  <a:lstStyle/>
                  <a:p>
                    <a:fld id="{4ED6AB5D-557D-4217-83A6-827370552D5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1035-4EDE-A02B-2E23F4D35E34}"/>
                </c:ext>
              </c:extLst>
            </c:dLbl>
            <c:dLbl>
              <c:idx val="49"/>
              <c:layout/>
              <c:tx>
                <c:rich>
                  <a:bodyPr/>
                  <a:lstStyle/>
                  <a:p>
                    <a:fld id="{39E1F795-ACFD-44F7-991A-18FBCEAF2EC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1035-4EDE-A02B-2E23F4D35E34}"/>
                </c:ext>
              </c:extLst>
            </c:dLbl>
            <c:dLbl>
              <c:idx val="50"/>
              <c:layout/>
              <c:tx>
                <c:rich>
                  <a:bodyPr/>
                  <a:lstStyle/>
                  <a:p>
                    <a:fld id="{ABE4580F-926D-4E60-A731-691AB3655B1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1035-4EDE-A02B-2E23F4D35E34}"/>
                </c:ext>
              </c:extLst>
            </c:dLbl>
            <c:dLbl>
              <c:idx val="51"/>
              <c:layout/>
              <c:tx>
                <c:rich>
                  <a:bodyPr/>
                  <a:lstStyle/>
                  <a:p>
                    <a:fld id="{220BFBB2-BF06-44B8-BFD1-61005C4470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1035-4EDE-A02B-2E23F4D35E34}"/>
                </c:ext>
              </c:extLst>
            </c:dLbl>
            <c:dLbl>
              <c:idx val="52"/>
              <c:layout/>
              <c:tx>
                <c:rich>
                  <a:bodyPr/>
                  <a:lstStyle/>
                  <a:p>
                    <a:fld id="{5023133B-B497-41D0-8CBA-87D0A6166D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1035-4EDE-A02B-2E23F4D35E34}"/>
                </c:ext>
              </c:extLst>
            </c:dLbl>
            <c:dLbl>
              <c:idx val="53"/>
              <c:layout/>
              <c:tx>
                <c:rich>
                  <a:bodyPr/>
                  <a:lstStyle/>
                  <a:p>
                    <a:fld id="{E2B9DB77-FBE0-467E-80FF-6771CC6529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1035-4EDE-A02B-2E23F4D35E34}"/>
                </c:ext>
              </c:extLst>
            </c:dLbl>
            <c:dLbl>
              <c:idx val="54"/>
              <c:layout/>
              <c:tx>
                <c:rich>
                  <a:bodyPr/>
                  <a:lstStyle/>
                  <a:p>
                    <a:fld id="{E54ADD11-98DB-4AD4-B42F-B454B07A8C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1035-4EDE-A02B-2E23F4D35E34}"/>
                </c:ext>
              </c:extLst>
            </c:dLbl>
            <c:dLbl>
              <c:idx val="55"/>
              <c:layout/>
              <c:tx>
                <c:rich>
                  <a:bodyPr/>
                  <a:lstStyle/>
                  <a:p>
                    <a:fld id="{A191D952-C17D-4E9C-A5D6-2A54FEF2C90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1035-4EDE-A02B-2E23F4D35E34}"/>
                </c:ext>
              </c:extLst>
            </c:dLbl>
            <c:dLbl>
              <c:idx val="56"/>
              <c:layout/>
              <c:tx>
                <c:rich>
                  <a:bodyPr/>
                  <a:lstStyle/>
                  <a:p>
                    <a:fld id="{32D656FE-E68D-44AA-83BC-CCC18573141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1035-4EDE-A02B-2E23F4D35E34}"/>
                </c:ext>
              </c:extLst>
            </c:dLbl>
            <c:dLbl>
              <c:idx val="57"/>
              <c:layout/>
              <c:tx>
                <c:rich>
                  <a:bodyPr/>
                  <a:lstStyle/>
                  <a:p>
                    <a:fld id="{15EC0A2F-FDBF-4810-83E9-143013C4AC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1035-4EDE-A02B-2E23F4D35E34}"/>
                </c:ext>
              </c:extLst>
            </c:dLbl>
            <c:dLbl>
              <c:idx val="58"/>
              <c:layout/>
              <c:tx>
                <c:rich>
                  <a:bodyPr/>
                  <a:lstStyle/>
                  <a:p>
                    <a:fld id="{13C12C16-AEC4-4253-A823-C8117A834DE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1035-4EDE-A02B-2E23F4D35E34}"/>
                </c:ext>
              </c:extLst>
            </c:dLbl>
            <c:dLbl>
              <c:idx val="59"/>
              <c:layout/>
              <c:tx>
                <c:rich>
                  <a:bodyPr/>
                  <a:lstStyle/>
                  <a:p>
                    <a:fld id="{9FBCC499-0138-4F7B-917C-5CBD96CE30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1035-4EDE-A02B-2E23F4D35E34}"/>
                </c:ext>
              </c:extLst>
            </c:dLbl>
            <c:dLbl>
              <c:idx val="60"/>
              <c:layout/>
              <c:tx>
                <c:rich>
                  <a:bodyPr/>
                  <a:lstStyle/>
                  <a:p>
                    <a:fld id="{18BE67AD-132C-413E-B2FF-DC921AF6F91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1035-4EDE-A02B-2E23F4D35E34}"/>
                </c:ext>
              </c:extLst>
            </c:dLbl>
            <c:dLbl>
              <c:idx val="61"/>
              <c:layout/>
              <c:tx>
                <c:rich>
                  <a:bodyPr/>
                  <a:lstStyle/>
                  <a:p>
                    <a:fld id="{FF3C5434-BDD1-4076-9F0A-1A2133FB1B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1035-4EDE-A02B-2E23F4D35E34}"/>
                </c:ext>
              </c:extLst>
            </c:dLbl>
            <c:dLbl>
              <c:idx val="62"/>
              <c:layout/>
              <c:tx>
                <c:rich>
                  <a:bodyPr/>
                  <a:lstStyle/>
                  <a:p>
                    <a:fld id="{857B1914-16B7-432C-8C25-867E83A0040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1035-4EDE-A02B-2E23F4D35E34}"/>
                </c:ext>
              </c:extLst>
            </c:dLbl>
            <c:dLbl>
              <c:idx val="63"/>
              <c:layout/>
              <c:tx>
                <c:rich>
                  <a:bodyPr/>
                  <a:lstStyle/>
                  <a:p>
                    <a:fld id="{A9CF2D83-6AA5-49D3-89A1-D6CD3A6B17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1035-4EDE-A02B-2E23F4D35E34}"/>
                </c:ext>
              </c:extLst>
            </c:dLbl>
            <c:dLbl>
              <c:idx val="64"/>
              <c:layout/>
              <c:tx>
                <c:rich>
                  <a:bodyPr/>
                  <a:lstStyle/>
                  <a:p>
                    <a:fld id="{FA7586B7-64B2-4196-BA94-A0EFB3BEA8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1035-4EDE-A02B-2E23F4D35E34}"/>
                </c:ext>
              </c:extLst>
            </c:dLbl>
            <c:dLbl>
              <c:idx val="65"/>
              <c:layout/>
              <c:tx>
                <c:rich>
                  <a:bodyPr/>
                  <a:lstStyle/>
                  <a:p>
                    <a:fld id="{ACA3A79F-CD22-4BC0-9DB0-3171B2613FD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1035-4EDE-A02B-2E23F4D35E34}"/>
                </c:ext>
              </c:extLst>
            </c:dLbl>
            <c:dLbl>
              <c:idx val="66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2-1035-4EDE-A02B-2E23F4D35E34}"/>
                </c:ext>
              </c:extLst>
            </c:dLbl>
            <c:dLbl>
              <c:idx val="67"/>
              <c:layout/>
              <c:tx>
                <c:rich>
                  <a:bodyPr/>
                  <a:lstStyle/>
                  <a:p>
                    <a:fld id="{BF448DC8-6C17-4832-8CCC-9EED634370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1035-4EDE-A02B-2E23F4D35E34}"/>
                </c:ext>
              </c:extLst>
            </c:dLbl>
            <c:dLbl>
              <c:idx val="68"/>
              <c:layout/>
              <c:tx>
                <c:rich>
                  <a:bodyPr/>
                  <a:lstStyle/>
                  <a:p>
                    <a:fld id="{D99310A3-CC4F-402E-A079-AB16F89D633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1035-4EDE-A02B-2E23F4D35E34}"/>
                </c:ext>
              </c:extLst>
            </c:dLbl>
            <c:dLbl>
              <c:idx val="69"/>
              <c:layout/>
              <c:tx>
                <c:rich>
                  <a:bodyPr/>
                  <a:lstStyle/>
                  <a:p>
                    <a:fld id="{1561ECD8-A43C-412C-9904-02639F5E63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1035-4EDE-A02B-2E23F4D35E34}"/>
                </c:ext>
              </c:extLst>
            </c:dLbl>
            <c:dLbl>
              <c:idx val="70"/>
              <c:layout/>
              <c:tx>
                <c:rich>
                  <a:bodyPr/>
                  <a:lstStyle/>
                  <a:p>
                    <a:fld id="{41843C0C-EC3E-410B-9F16-7B92C24EE7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1035-4EDE-A02B-2E23F4D35E34}"/>
                </c:ext>
              </c:extLst>
            </c:dLbl>
            <c:dLbl>
              <c:idx val="71"/>
              <c:layout/>
              <c:tx>
                <c:rich>
                  <a:bodyPr/>
                  <a:lstStyle/>
                  <a:p>
                    <a:fld id="{FA00CB76-4CEF-444C-8BE6-72E9A50A3F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1035-4EDE-A02B-2E23F4D35E34}"/>
                </c:ext>
              </c:extLst>
            </c:dLbl>
            <c:dLbl>
              <c:idx val="72"/>
              <c:layout/>
              <c:tx>
                <c:rich>
                  <a:bodyPr/>
                  <a:lstStyle/>
                  <a:p>
                    <a:fld id="{95407B91-6F0B-427C-85F3-7C35119BF8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1035-4EDE-A02B-2E23F4D35E34}"/>
                </c:ext>
              </c:extLst>
            </c:dLbl>
            <c:dLbl>
              <c:idx val="73"/>
              <c:layout/>
              <c:tx>
                <c:rich>
                  <a:bodyPr/>
                  <a:lstStyle/>
                  <a:p>
                    <a:fld id="{D6CD4218-05EE-4392-ABCA-DA26B34355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1035-4EDE-A02B-2E23F4D35E34}"/>
                </c:ext>
              </c:extLst>
            </c:dLbl>
            <c:dLbl>
              <c:idx val="74"/>
              <c:layout/>
              <c:tx>
                <c:rich>
                  <a:bodyPr/>
                  <a:lstStyle/>
                  <a:p>
                    <a:fld id="{85BB97ED-D1EC-4636-8E9D-7F2F5194BC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1035-4EDE-A02B-2E23F4D35E34}"/>
                </c:ext>
              </c:extLst>
            </c:dLbl>
            <c:dLbl>
              <c:idx val="75"/>
              <c:layout/>
              <c:tx>
                <c:rich>
                  <a:bodyPr/>
                  <a:lstStyle/>
                  <a:p>
                    <a:fld id="{31AEF424-E3EF-4E07-BE09-EBF7B0A0C0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1035-4EDE-A02B-2E23F4D35E34}"/>
                </c:ext>
              </c:extLst>
            </c:dLbl>
            <c:dLbl>
              <c:idx val="76"/>
              <c:layout/>
              <c:tx>
                <c:rich>
                  <a:bodyPr/>
                  <a:lstStyle/>
                  <a:p>
                    <a:fld id="{593B5A27-6D15-45E8-BABA-21A2E347AED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1035-4EDE-A02B-2E23F4D35E34}"/>
                </c:ext>
              </c:extLst>
            </c:dLbl>
            <c:dLbl>
              <c:idx val="77"/>
              <c:layout/>
              <c:tx>
                <c:rich>
                  <a:bodyPr/>
                  <a:lstStyle/>
                  <a:p>
                    <a:fld id="{F8280189-9D62-4BDC-9233-A36E79545A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1035-4EDE-A02B-2E23F4D35E34}"/>
                </c:ext>
              </c:extLst>
            </c:dLbl>
            <c:dLbl>
              <c:idx val="78"/>
              <c:layout/>
              <c:tx>
                <c:rich>
                  <a:bodyPr/>
                  <a:lstStyle/>
                  <a:p>
                    <a:fld id="{A58EB7F0-FB65-4098-AD93-E587CA126D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1035-4EDE-A02B-2E23F4D35E34}"/>
                </c:ext>
              </c:extLst>
            </c:dLbl>
            <c:dLbl>
              <c:idx val="79"/>
              <c:layout/>
              <c:tx>
                <c:rich>
                  <a:bodyPr/>
                  <a:lstStyle/>
                  <a:p>
                    <a:fld id="{09726C6B-6C7C-47CB-A877-6760A5404A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1035-4EDE-A02B-2E23F4D35E34}"/>
                </c:ext>
              </c:extLst>
            </c:dLbl>
            <c:dLbl>
              <c:idx val="80"/>
              <c:layout/>
              <c:tx>
                <c:rich>
                  <a:bodyPr/>
                  <a:lstStyle/>
                  <a:p>
                    <a:fld id="{C8BCFA1C-F617-4D13-9A77-D1DB018CD96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1035-4EDE-A02B-2E23F4D35E34}"/>
                </c:ext>
              </c:extLst>
            </c:dLbl>
            <c:dLbl>
              <c:idx val="81"/>
              <c:layout/>
              <c:tx>
                <c:rich>
                  <a:bodyPr/>
                  <a:lstStyle/>
                  <a:p>
                    <a:fld id="{258986E7-664A-4476-AECF-1CD5A67547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1035-4EDE-A02B-2E23F4D35E34}"/>
                </c:ext>
              </c:extLst>
            </c:dLbl>
            <c:dLbl>
              <c:idx val="82"/>
              <c:layout/>
              <c:tx>
                <c:rich>
                  <a:bodyPr/>
                  <a:lstStyle/>
                  <a:p>
                    <a:fld id="{FF84FCE9-B53E-40FC-9C58-5F09C86CD5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1035-4EDE-A02B-2E23F4D35E34}"/>
                </c:ext>
              </c:extLst>
            </c:dLbl>
            <c:dLbl>
              <c:idx val="83"/>
              <c:layout/>
              <c:tx>
                <c:rich>
                  <a:bodyPr/>
                  <a:lstStyle/>
                  <a:p>
                    <a:fld id="{5232F769-6E00-465A-8EAC-7B78FE848B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1035-4EDE-A02B-2E23F4D35E34}"/>
                </c:ext>
              </c:extLst>
            </c:dLbl>
            <c:dLbl>
              <c:idx val="84"/>
              <c:layout/>
              <c:tx>
                <c:rich>
                  <a:bodyPr/>
                  <a:lstStyle/>
                  <a:p>
                    <a:fld id="{F14231CD-087B-4A88-990E-E998AA7492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1035-4EDE-A02B-2E23F4D35E34}"/>
                </c:ext>
              </c:extLst>
            </c:dLbl>
            <c:dLbl>
              <c:idx val="85"/>
              <c:layout/>
              <c:tx>
                <c:rich>
                  <a:bodyPr/>
                  <a:lstStyle/>
                  <a:p>
                    <a:fld id="{250CD796-4892-43FB-9B66-05085C5663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1035-4EDE-A02B-2E23F4D35E34}"/>
                </c:ext>
              </c:extLst>
            </c:dLbl>
            <c:dLbl>
              <c:idx val="86"/>
              <c:layout/>
              <c:tx>
                <c:rich>
                  <a:bodyPr/>
                  <a:lstStyle/>
                  <a:p>
                    <a:fld id="{809FB4C6-EC89-469A-8AB9-F474D13B92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1035-4EDE-A02B-2E23F4D35E34}"/>
                </c:ext>
              </c:extLst>
            </c:dLbl>
            <c:dLbl>
              <c:idx val="87"/>
              <c:layout/>
              <c:tx>
                <c:rich>
                  <a:bodyPr/>
                  <a:lstStyle/>
                  <a:p>
                    <a:fld id="{5754B747-49E0-4991-A97E-8BBB51DF43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1035-4EDE-A02B-2E23F4D35E34}"/>
                </c:ext>
              </c:extLst>
            </c:dLbl>
            <c:dLbl>
              <c:idx val="88"/>
              <c:layout/>
              <c:tx>
                <c:rich>
                  <a:bodyPr/>
                  <a:lstStyle/>
                  <a:p>
                    <a:fld id="{11B38AB1-EEAF-4663-8781-2B73BE12D7B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1035-4EDE-A02B-2E23F4D35E34}"/>
                </c:ext>
              </c:extLst>
            </c:dLbl>
            <c:dLbl>
              <c:idx val="89"/>
              <c:layout/>
              <c:tx>
                <c:rich>
                  <a:bodyPr/>
                  <a:lstStyle/>
                  <a:p>
                    <a:fld id="{3AEEAC1F-267D-4A0E-8A4C-C88F157C0F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1035-4EDE-A02B-2E23F4D35E34}"/>
                </c:ext>
              </c:extLst>
            </c:dLbl>
            <c:dLbl>
              <c:idx val="90"/>
              <c:layout/>
              <c:tx>
                <c:rich>
                  <a:bodyPr/>
                  <a:lstStyle/>
                  <a:p>
                    <a:fld id="{B301F612-9048-4C64-8A63-AF728E8AD0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1035-4EDE-A02B-2E23F4D35E34}"/>
                </c:ext>
              </c:extLst>
            </c:dLbl>
            <c:dLbl>
              <c:idx val="91"/>
              <c:layout/>
              <c:tx>
                <c:rich>
                  <a:bodyPr/>
                  <a:lstStyle/>
                  <a:p>
                    <a:fld id="{9C1C7FA3-1171-4ECF-8743-8C1DDF27E15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1035-4EDE-A02B-2E23F4D35E34}"/>
                </c:ext>
              </c:extLst>
            </c:dLbl>
            <c:dLbl>
              <c:idx val="92"/>
              <c:layout/>
              <c:tx>
                <c:rich>
                  <a:bodyPr/>
                  <a:lstStyle/>
                  <a:p>
                    <a:fld id="{8281F7D3-9262-4213-95F7-3547460249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1035-4EDE-A02B-2E23F4D35E34}"/>
                </c:ext>
              </c:extLst>
            </c:dLbl>
            <c:dLbl>
              <c:idx val="93"/>
              <c:layout/>
              <c:tx>
                <c:rich>
                  <a:bodyPr/>
                  <a:lstStyle/>
                  <a:p>
                    <a:fld id="{52C62BF1-FC15-4573-B25E-DAE319748A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1035-4EDE-A02B-2E23F4D35E34}"/>
                </c:ext>
              </c:extLst>
            </c:dLbl>
            <c:dLbl>
              <c:idx val="94"/>
              <c:layout/>
              <c:tx>
                <c:rich>
                  <a:bodyPr/>
                  <a:lstStyle/>
                  <a:p>
                    <a:fld id="{F9FEFD77-18BA-4E45-BC89-93525E29C05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1035-4EDE-A02B-2E23F4D35E34}"/>
                </c:ext>
              </c:extLst>
            </c:dLbl>
            <c:dLbl>
              <c:idx val="95"/>
              <c:layout/>
              <c:tx>
                <c:rich>
                  <a:bodyPr/>
                  <a:lstStyle/>
                  <a:p>
                    <a:fld id="{C0CD8D2D-FAD4-46E3-9715-A338840282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1035-4EDE-A02B-2E23F4D35E34}"/>
                </c:ext>
              </c:extLst>
            </c:dLbl>
            <c:dLbl>
              <c:idx val="96"/>
              <c:layout/>
              <c:tx>
                <c:rich>
                  <a:bodyPr/>
                  <a:lstStyle/>
                  <a:p>
                    <a:fld id="{60EBF751-F6CB-47F3-8152-7AFF68CA8F2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1035-4EDE-A02B-2E23F4D35E34}"/>
                </c:ext>
              </c:extLst>
            </c:dLbl>
            <c:dLbl>
              <c:idx val="97"/>
              <c:layout/>
              <c:tx>
                <c:rich>
                  <a:bodyPr/>
                  <a:lstStyle/>
                  <a:p>
                    <a:fld id="{63AF8CD8-937C-44BF-AB3E-4D06C7CA78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1035-4EDE-A02B-2E23F4D35E34}"/>
                </c:ext>
              </c:extLst>
            </c:dLbl>
            <c:dLbl>
              <c:idx val="98"/>
              <c:layout/>
              <c:tx>
                <c:rich>
                  <a:bodyPr/>
                  <a:lstStyle/>
                  <a:p>
                    <a:fld id="{AD536586-B987-4ECB-BC01-E0DFDA4B82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1035-4EDE-A02B-2E23F4D35E34}"/>
                </c:ext>
              </c:extLst>
            </c:dLbl>
            <c:dLbl>
              <c:idx val="99"/>
              <c:layout/>
              <c:tx>
                <c:rich>
                  <a:bodyPr/>
                  <a:lstStyle/>
                  <a:p>
                    <a:fld id="{52670F73-5D18-423B-A803-F94C79D063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1035-4EDE-A02B-2E23F4D35E34}"/>
                </c:ext>
              </c:extLst>
            </c:dLbl>
            <c:dLbl>
              <c:idx val="100"/>
              <c:layout/>
              <c:tx>
                <c:rich>
                  <a:bodyPr/>
                  <a:lstStyle/>
                  <a:p>
                    <a:fld id="{283909FF-9428-4590-880F-241E2C8550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1035-4EDE-A02B-2E23F4D35E34}"/>
                </c:ext>
              </c:extLst>
            </c:dLbl>
            <c:dLbl>
              <c:idx val="101"/>
              <c:layout/>
              <c:tx>
                <c:rich>
                  <a:bodyPr/>
                  <a:lstStyle/>
                  <a:p>
                    <a:fld id="{6907908B-F72C-4F03-AAC2-C0937027414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1035-4EDE-A02B-2E23F4D35E34}"/>
                </c:ext>
              </c:extLst>
            </c:dLbl>
            <c:dLbl>
              <c:idx val="102"/>
              <c:layout/>
              <c:tx>
                <c:rich>
                  <a:bodyPr/>
                  <a:lstStyle/>
                  <a:p>
                    <a:fld id="{EECAB1D0-A7FE-48D7-A011-0F177898B3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1035-4EDE-A02B-2E23F4D35E34}"/>
                </c:ext>
              </c:extLst>
            </c:dLbl>
            <c:dLbl>
              <c:idx val="103"/>
              <c:layout/>
              <c:tx>
                <c:rich>
                  <a:bodyPr/>
                  <a:lstStyle/>
                  <a:p>
                    <a:fld id="{AF5956CF-483A-4A09-B820-FBD2D8628E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1035-4EDE-A02B-2E23F4D35E34}"/>
                </c:ext>
              </c:extLst>
            </c:dLbl>
            <c:dLbl>
              <c:idx val="104"/>
              <c:layout/>
              <c:tx>
                <c:rich>
                  <a:bodyPr/>
                  <a:lstStyle/>
                  <a:p>
                    <a:fld id="{988B30BE-C0DD-4FB8-9C1B-2B05DA7683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1035-4EDE-A02B-2E23F4D35E34}"/>
                </c:ext>
              </c:extLst>
            </c:dLbl>
            <c:dLbl>
              <c:idx val="105"/>
              <c:layout/>
              <c:tx>
                <c:rich>
                  <a:bodyPr/>
                  <a:lstStyle/>
                  <a:p>
                    <a:fld id="{B7B0CD54-3EC7-422C-950D-8ADAD62280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1035-4EDE-A02B-2E23F4D35E34}"/>
                </c:ext>
              </c:extLst>
            </c:dLbl>
            <c:dLbl>
              <c:idx val="106"/>
              <c:layout/>
              <c:tx>
                <c:rich>
                  <a:bodyPr/>
                  <a:lstStyle/>
                  <a:p>
                    <a:fld id="{9B8828F2-15A9-4B7E-8AF8-1E202FCEBDF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1035-4EDE-A02B-2E23F4D35E34}"/>
                </c:ext>
              </c:extLst>
            </c:dLbl>
            <c:dLbl>
              <c:idx val="107"/>
              <c:layout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6B-1035-4EDE-A02B-2E23F4D35E34}"/>
                </c:ext>
              </c:extLst>
            </c:dLbl>
            <c:dLbl>
              <c:idx val="108"/>
              <c:layout/>
              <c:tx>
                <c:rich>
                  <a:bodyPr/>
                  <a:lstStyle/>
                  <a:p>
                    <a:fld id="{4D8AAD45-E1CF-4467-B3FB-5834D91C4D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1035-4EDE-A02B-2E23F4D35E34}"/>
                </c:ext>
              </c:extLst>
            </c:dLbl>
            <c:dLbl>
              <c:idx val="109"/>
              <c:layout/>
              <c:tx>
                <c:rich>
                  <a:bodyPr/>
                  <a:lstStyle/>
                  <a:p>
                    <a:fld id="{6E0C525F-031D-4EF3-9E90-C31AA64091F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1035-4EDE-A02B-2E23F4D35E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'Halloween II, 2003'!$B$3:$B$112</c:f>
              <c:numCache>
                <c:formatCode>General</c:formatCode>
                <c:ptCount val="110"/>
                <c:pt idx="0">
                  <c:v>1702.0497201903356</c:v>
                </c:pt>
                <c:pt idx="1">
                  <c:v>942.33894512537256</c:v>
                </c:pt>
                <c:pt idx="2">
                  <c:v>797.32615660092324</c:v>
                </c:pt>
                <c:pt idx="3">
                  <c:v>759.47609409381676</c:v>
                </c:pt>
                <c:pt idx="4">
                  <c:v>735.92381399163867</c:v>
                </c:pt>
                <c:pt idx="5">
                  <c:v>719.27213904057203</c:v>
                </c:pt>
                <c:pt idx="6">
                  <c:v>703.39469005672777</c:v>
                </c:pt>
                <c:pt idx="7">
                  <c:v>609.76206835125447</c:v>
                </c:pt>
                <c:pt idx="8">
                  <c:v>546.35432642196588</c:v>
                </c:pt>
                <c:pt idx="9">
                  <c:v>546.20774436106262</c:v>
                </c:pt>
                <c:pt idx="10">
                  <c:v>486.38462146741443</c:v>
                </c:pt>
                <c:pt idx="11">
                  <c:v>480.46148648981227</c:v>
                </c:pt>
                <c:pt idx="12">
                  <c:v>477.55732640176302</c:v>
                </c:pt>
                <c:pt idx="13">
                  <c:v>471.5516938788366</c:v>
                </c:pt>
                <c:pt idx="14">
                  <c:v>456.75062123657807</c:v>
                </c:pt>
                <c:pt idx="15">
                  <c:v>430.67040762049118</c:v>
                </c:pt>
                <c:pt idx="16">
                  <c:v>410.01426804441815</c:v>
                </c:pt>
                <c:pt idx="17">
                  <c:v>397.75293839266607</c:v>
                </c:pt>
                <c:pt idx="18">
                  <c:v>364.64122092818855</c:v>
                </c:pt>
                <c:pt idx="19">
                  <c:v>358.67534066339158</c:v>
                </c:pt>
                <c:pt idx="20">
                  <c:v>358.65192039078784</c:v>
                </c:pt>
                <c:pt idx="21">
                  <c:v>358.35178247080063</c:v>
                </c:pt>
                <c:pt idx="22">
                  <c:v>344.96237475991495</c:v>
                </c:pt>
                <c:pt idx="23">
                  <c:v>330.08029326210919</c:v>
                </c:pt>
                <c:pt idx="24">
                  <c:v>328.89270286827588</c:v>
                </c:pt>
                <c:pt idx="25">
                  <c:v>327.3912033027155</c:v>
                </c:pt>
                <c:pt idx="26">
                  <c:v>320.4555229474131</c:v>
                </c:pt>
                <c:pt idx="27">
                  <c:v>319.21134065067298</c:v>
                </c:pt>
                <c:pt idx="28">
                  <c:v>313.96815125104649</c:v>
                </c:pt>
                <c:pt idx="29">
                  <c:v>309.71599894096528</c:v>
                </c:pt>
                <c:pt idx="30">
                  <c:v>307.88419900995245</c:v>
                </c:pt>
                <c:pt idx="31">
                  <c:v>301.93542355940946</c:v>
                </c:pt>
                <c:pt idx="32">
                  <c:v>298.00671133382212</c:v>
                </c:pt>
                <c:pt idx="33">
                  <c:v>279.85662400593628</c:v>
                </c:pt>
                <c:pt idx="34">
                  <c:v>279</c:v>
                </c:pt>
                <c:pt idx="35">
                  <c:v>276.33611779859683</c:v>
                </c:pt>
                <c:pt idx="36">
                  <c:v>273.72275834774865</c:v>
                </c:pt>
                <c:pt idx="37">
                  <c:v>272.97618943783357</c:v>
                </c:pt>
                <c:pt idx="38">
                  <c:v>266.94006818010666</c:v>
                </c:pt>
                <c:pt idx="39">
                  <c:v>262.41714882987355</c:v>
                </c:pt>
                <c:pt idx="40">
                  <c:v>255.80070367377803</c:v>
                </c:pt>
                <c:pt idx="41">
                  <c:v>254.01771591761076</c:v>
                </c:pt>
                <c:pt idx="42">
                  <c:v>232.94849216082082</c:v>
                </c:pt>
                <c:pt idx="43">
                  <c:v>232.93990641364996</c:v>
                </c:pt>
                <c:pt idx="44">
                  <c:v>229.26403991904181</c:v>
                </c:pt>
                <c:pt idx="45">
                  <c:v>227.20035211240321</c:v>
                </c:pt>
                <c:pt idx="46">
                  <c:v>226.90350371909199</c:v>
                </c:pt>
                <c:pt idx="47">
                  <c:v>223.01757778255956</c:v>
                </c:pt>
                <c:pt idx="48">
                  <c:v>211.34627983477731</c:v>
                </c:pt>
                <c:pt idx="49">
                  <c:v>209.46837470128995</c:v>
                </c:pt>
                <c:pt idx="50">
                  <c:v>205.39905063071737</c:v>
                </c:pt>
                <c:pt idx="51">
                  <c:v>204.41624201613726</c:v>
                </c:pt>
                <c:pt idx="52">
                  <c:v>198.72845795205075</c:v>
                </c:pt>
                <c:pt idx="53">
                  <c:v>195.92090240706835</c:v>
                </c:pt>
                <c:pt idx="54">
                  <c:v>193.30013297007844</c:v>
                </c:pt>
                <c:pt idx="55">
                  <c:v>171.18995297621879</c:v>
                </c:pt>
                <c:pt idx="56">
                  <c:v>166.50825805346713</c:v>
                </c:pt>
                <c:pt idx="57">
                  <c:v>160.95340940781591</c:v>
                </c:pt>
                <c:pt idx="58">
                  <c:v>141.15474525985655</c:v>
                </c:pt>
                <c:pt idx="59">
                  <c:v>140.68759717899798</c:v>
                </c:pt>
                <c:pt idx="60">
                  <c:v>140.03570973148243</c:v>
                </c:pt>
                <c:pt idx="61">
                  <c:v>139.31618714277246</c:v>
                </c:pt>
                <c:pt idx="62">
                  <c:v>129.49517365523704</c:v>
                </c:pt>
                <c:pt idx="63">
                  <c:v>123.8789731956154</c:v>
                </c:pt>
                <c:pt idx="64">
                  <c:v>117.24354992919652</c:v>
                </c:pt>
                <c:pt idx="65">
                  <c:v>106.23088063270491</c:v>
                </c:pt>
                <c:pt idx="66">
                  <c:v>100.71742649611338</c:v>
                </c:pt>
                <c:pt idx="67">
                  <c:v>98.478424032881435</c:v>
                </c:pt>
                <c:pt idx="68">
                  <c:v>87.051708771281454</c:v>
                </c:pt>
                <c:pt idx="69">
                  <c:v>86.643199071320652</c:v>
                </c:pt>
                <c:pt idx="70">
                  <c:v>83.842719197912473</c:v>
                </c:pt>
                <c:pt idx="71">
                  <c:v>82.87339742040264</c:v>
                </c:pt>
                <c:pt idx="72">
                  <c:v>82.29823813423954</c:v>
                </c:pt>
                <c:pt idx="73">
                  <c:v>79.924335555965058</c:v>
                </c:pt>
                <c:pt idx="74">
                  <c:v>79.404030124421269</c:v>
                </c:pt>
                <c:pt idx="75">
                  <c:v>76.922038454528746</c:v>
                </c:pt>
                <c:pt idx="76">
                  <c:v>76.380504353614342</c:v>
                </c:pt>
                <c:pt idx="77">
                  <c:v>76.358420612513328</c:v>
                </c:pt>
                <c:pt idx="78">
                  <c:v>75.703310435789405</c:v>
                </c:pt>
                <c:pt idx="79">
                  <c:v>72.367119605522504</c:v>
                </c:pt>
                <c:pt idx="80">
                  <c:v>69.641941385920603</c:v>
                </c:pt>
                <c:pt idx="81">
                  <c:v>69.446792104414371</c:v>
                </c:pt>
                <c:pt idx="82">
                  <c:v>68.249542123006222</c:v>
                </c:pt>
                <c:pt idx="83">
                  <c:v>67.000306086054565</c:v>
                </c:pt>
                <c:pt idx="84">
                  <c:v>66.573795989863754</c:v>
                </c:pt>
                <c:pt idx="85">
                  <c:v>65.999970407190332</c:v>
                </c:pt>
                <c:pt idx="86">
                  <c:v>65.693721458465873</c:v>
                </c:pt>
                <c:pt idx="87">
                  <c:v>61.565918369561416</c:v>
                </c:pt>
                <c:pt idx="88">
                  <c:v>58.309518948453004</c:v>
                </c:pt>
                <c:pt idx="89">
                  <c:v>57.314919523628397</c:v>
                </c:pt>
                <c:pt idx="90">
                  <c:v>55.110024007377731</c:v>
                </c:pt>
                <c:pt idx="91">
                  <c:v>54.78138369920935</c:v>
                </c:pt>
                <c:pt idx="92">
                  <c:v>53.338541412378348</c:v>
                </c:pt>
                <c:pt idx="93">
                  <c:v>52.201532544552748</c:v>
                </c:pt>
                <c:pt idx="94">
                  <c:v>48.382052437312694</c:v>
                </c:pt>
                <c:pt idx="95">
                  <c:v>48.166378315169183</c:v>
                </c:pt>
                <c:pt idx="96">
                  <c:v>46.637431842117174</c:v>
                </c:pt>
                <c:pt idx="97">
                  <c:v>46.010868281309364</c:v>
                </c:pt>
                <c:pt idx="98">
                  <c:v>44.271887242357309</c:v>
                </c:pt>
                <c:pt idx="99">
                  <c:v>43.185645763378368</c:v>
                </c:pt>
                <c:pt idx="100">
                  <c:v>43.001254750951745</c:v>
                </c:pt>
                <c:pt idx="101">
                  <c:v>42.93189612721671</c:v>
                </c:pt>
                <c:pt idx="102">
                  <c:v>41.43669871020132</c:v>
                </c:pt>
                <c:pt idx="103">
                  <c:v>41.064118653884591</c:v>
                </c:pt>
                <c:pt idx="104">
                  <c:v>41.048751503547585</c:v>
                </c:pt>
                <c:pt idx="105">
                  <c:v>40.298481998298492</c:v>
                </c:pt>
                <c:pt idx="106">
                  <c:v>34.23448553724738</c:v>
                </c:pt>
                <c:pt idx="107">
                  <c:v>34.23448553724738</c:v>
                </c:pt>
                <c:pt idx="108">
                  <c:v>31.318444576688751</c:v>
                </c:pt>
                <c:pt idx="109">
                  <c:v>26</c:v>
                </c:pt>
              </c:numCache>
            </c:numRef>
          </c:xVal>
          <c:yVal>
            <c:numRef>
              <c:f>'Halloween II, 2003'!$C$3:$C$112</c:f>
              <c:numCache>
                <c:formatCode>General</c:formatCode>
                <c:ptCount val="110"/>
                <c:pt idx="0">
                  <c:v>65.050003051757813</c:v>
                </c:pt>
                <c:pt idx="1">
                  <c:v>70.120002746582031</c:v>
                </c:pt>
                <c:pt idx="2">
                  <c:v>-64.379997253417969</c:v>
                </c:pt>
                <c:pt idx="3">
                  <c:v>59.709999084472656</c:v>
                </c:pt>
                <c:pt idx="4">
                  <c:v>64.779998779296875</c:v>
                </c:pt>
                <c:pt idx="5">
                  <c:v>65.160003662109375</c:v>
                </c:pt>
                <c:pt idx="6">
                  <c:v>63.610000610351563</c:v>
                </c:pt>
                <c:pt idx="7">
                  <c:v>67.400001525878906</c:v>
                </c:pt>
                <c:pt idx="8">
                  <c:v>66.69000244140625</c:v>
                </c:pt>
                <c:pt idx="9">
                  <c:v>66.230003356933594</c:v>
                </c:pt>
                <c:pt idx="10">
                  <c:v>62</c:v>
                </c:pt>
                <c:pt idx="11">
                  <c:v>63.990001678466797</c:v>
                </c:pt>
                <c:pt idx="12">
                  <c:v>-58.580001831054688</c:v>
                </c:pt>
                <c:pt idx="13">
                  <c:v>52.069999694824219</c:v>
                </c:pt>
                <c:pt idx="14">
                  <c:v>66.489997863769531</c:v>
                </c:pt>
                <c:pt idx="15">
                  <c:v>50.009998321533203</c:v>
                </c:pt>
                <c:pt idx="16">
                  <c:v>64.300003051757813</c:v>
                </c:pt>
                <c:pt idx="17">
                  <c:v>65.970001220703125</c:v>
                </c:pt>
                <c:pt idx="18">
                  <c:v>61.049999237060547</c:v>
                </c:pt>
                <c:pt idx="19">
                  <c:v>49.25</c:v>
                </c:pt>
                <c:pt idx="20">
                  <c:v>62.259998321533203</c:v>
                </c:pt>
                <c:pt idx="21">
                  <c:v>65.470001220703125</c:v>
                </c:pt>
                <c:pt idx="22">
                  <c:v>65.349998474121094</c:v>
                </c:pt>
                <c:pt idx="23">
                  <c:v>72.550003051757813</c:v>
                </c:pt>
                <c:pt idx="24">
                  <c:v>58.729999542236328</c:v>
                </c:pt>
                <c:pt idx="25">
                  <c:v>77.129997253417969</c:v>
                </c:pt>
                <c:pt idx="26">
                  <c:v>64.910003662109375</c:v>
                </c:pt>
                <c:pt idx="27">
                  <c:v>64.739997863769531</c:v>
                </c:pt>
                <c:pt idx="28">
                  <c:v>65.989997863769531</c:v>
                </c:pt>
                <c:pt idx="29">
                  <c:v>68.739997863769531</c:v>
                </c:pt>
                <c:pt idx="30">
                  <c:v>56.950000762939453</c:v>
                </c:pt>
                <c:pt idx="31">
                  <c:v>52.619998931884766</c:v>
                </c:pt>
                <c:pt idx="32">
                  <c:v>-53.25</c:v>
                </c:pt>
                <c:pt idx="33">
                  <c:v>74.19000244140625</c:v>
                </c:pt>
                <c:pt idx="34">
                  <c:v>50.720001220703125</c:v>
                </c:pt>
                <c:pt idx="35">
                  <c:v>71.5</c:v>
                </c:pt>
                <c:pt idx="36">
                  <c:v>-79.94000244140625</c:v>
                </c:pt>
                <c:pt idx="37">
                  <c:v>57.959999084472656</c:v>
                </c:pt>
                <c:pt idx="38">
                  <c:v>69.419998168945313</c:v>
                </c:pt>
                <c:pt idx="39">
                  <c:v>54.540000915527344</c:v>
                </c:pt>
                <c:pt idx="40">
                  <c:v>-70.290000915527344</c:v>
                </c:pt>
                <c:pt idx="41">
                  <c:v>74.199996948242188</c:v>
                </c:pt>
                <c:pt idx="42">
                  <c:v>73.760002136230469</c:v>
                </c:pt>
                <c:pt idx="43">
                  <c:v>-50.259998321533203</c:v>
                </c:pt>
                <c:pt idx="44">
                  <c:v>-80.779998779296875</c:v>
                </c:pt>
                <c:pt idx="45">
                  <c:v>53.340000152587891</c:v>
                </c:pt>
                <c:pt idx="46">
                  <c:v>59.319999694824219</c:v>
                </c:pt>
                <c:pt idx="47">
                  <c:v>65.430000305175781</c:v>
                </c:pt>
                <c:pt idx="48">
                  <c:v>56.549999237060547</c:v>
                </c:pt>
                <c:pt idx="49">
                  <c:v>-80.480003356933594</c:v>
                </c:pt>
                <c:pt idx="50">
                  <c:v>75.300003051757813</c:v>
                </c:pt>
                <c:pt idx="51">
                  <c:v>55.930000305175781</c:v>
                </c:pt>
                <c:pt idx="52">
                  <c:v>50.650001525878906</c:v>
                </c:pt>
                <c:pt idx="53">
                  <c:v>47.520000457763672</c:v>
                </c:pt>
                <c:pt idx="54">
                  <c:v>54.869998931884766</c:v>
                </c:pt>
                <c:pt idx="55">
                  <c:v>-49.169998168945313</c:v>
                </c:pt>
                <c:pt idx="56">
                  <c:v>83.169998168945313</c:v>
                </c:pt>
                <c:pt idx="57">
                  <c:v>87.099998474121094</c:v>
                </c:pt>
                <c:pt idx="58">
                  <c:v>-50.169998168945313</c:v>
                </c:pt>
                <c:pt idx="59">
                  <c:v>55.740001678466797</c:v>
                </c:pt>
                <c:pt idx="60">
                  <c:v>47.959999084472656</c:v>
                </c:pt>
                <c:pt idx="61">
                  <c:v>47.610000610351563</c:v>
                </c:pt>
                <c:pt idx="62">
                  <c:v>53.75</c:v>
                </c:pt>
                <c:pt idx="63">
                  <c:v>85.099998474121094</c:v>
                </c:pt>
                <c:pt idx="64">
                  <c:v>76.25</c:v>
                </c:pt>
                <c:pt idx="65">
                  <c:v>45.860000610351563</c:v>
                </c:pt>
                <c:pt idx="66">
                  <c:v>46.060001373291016</c:v>
                </c:pt>
                <c:pt idx="67">
                  <c:v>75.519996643066406</c:v>
                </c:pt>
                <c:pt idx="68">
                  <c:v>21.940000534057617</c:v>
                </c:pt>
                <c:pt idx="69">
                  <c:v>-47.959999084472656</c:v>
                </c:pt>
                <c:pt idx="70">
                  <c:v>39.75</c:v>
                </c:pt>
                <c:pt idx="71">
                  <c:v>-29.170000076293945</c:v>
                </c:pt>
                <c:pt idx="72">
                  <c:v>-34.080001831054688</c:v>
                </c:pt>
                <c:pt idx="73">
                  <c:v>42.950000762939453</c:v>
                </c:pt>
                <c:pt idx="74">
                  <c:v>-38.259998321533203</c:v>
                </c:pt>
                <c:pt idx="75">
                  <c:v>-29.790000915527344</c:v>
                </c:pt>
                <c:pt idx="76">
                  <c:v>37.130001068115234</c:v>
                </c:pt>
                <c:pt idx="77">
                  <c:v>38.819999694824219</c:v>
                </c:pt>
                <c:pt idx="78">
                  <c:v>47.529998779296875</c:v>
                </c:pt>
                <c:pt idx="79">
                  <c:v>-45.430000305175781</c:v>
                </c:pt>
                <c:pt idx="80">
                  <c:v>-44.029998779296875</c:v>
                </c:pt>
                <c:pt idx="81">
                  <c:v>48.959999084472656</c:v>
                </c:pt>
                <c:pt idx="82">
                  <c:v>-33.220001220703125</c:v>
                </c:pt>
                <c:pt idx="83">
                  <c:v>21.360000610351563</c:v>
                </c:pt>
                <c:pt idx="84">
                  <c:v>29.329999923706055</c:v>
                </c:pt>
                <c:pt idx="85">
                  <c:v>26.139999389648438</c:v>
                </c:pt>
                <c:pt idx="86">
                  <c:v>24.739999771118164</c:v>
                </c:pt>
                <c:pt idx="87">
                  <c:v>34.659999847412109</c:v>
                </c:pt>
                <c:pt idx="88">
                  <c:v>43.380001068115234</c:v>
                </c:pt>
                <c:pt idx="89">
                  <c:v>44.439998626708984</c:v>
                </c:pt>
                <c:pt idx="90">
                  <c:v>16.340000152587891</c:v>
                </c:pt>
                <c:pt idx="91">
                  <c:v>14.140000343322754</c:v>
                </c:pt>
                <c:pt idx="92">
                  <c:v>43.360000610351563</c:v>
                </c:pt>
                <c:pt idx="93">
                  <c:v>30.540000915527344</c:v>
                </c:pt>
                <c:pt idx="94">
                  <c:v>48.919998168945313</c:v>
                </c:pt>
                <c:pt idx="95">
                  <c:v>41.880001068115234</c:v>
                </c:pt>
                <c:pt idx="96">
                  <c:v>-17.940000534057617</c:v>
                </c:pt>
                <c:pt idx="97">
                  <c:v>45.439998626708984</c:v>
                </c:pt>
                <c:pt idx="98">
                  <c:v>36.229999542236328</c:v>
                </c:pt>
                <c:pt idx="99">
                  <c:v>39.569999694824219</c:v>
                </c:pt>
                <c:pt idx="100">
                  <c:v>19.870000839233398</c:v>
                </c:pt>
                <c:pt idx="101">
                  <c:v>42.729999542236328</c:v>
                </c:pt>
                <c:pt idx="102">
                  <c:v>43.020000457763672</c:v>
                </c:pt>
                <c:pt idx="103">
                  <c:v>33.930000305175781</c:v>
                </c:pt>
                <c:pt idx="104">
                  <c:v>5.5199999809265137</c:v>
                </c:pt>
                <c:pt idx="105">
                  <c:v>32.259998321533203</c:v>
                </c:pt>
                <c:pt idx="106">
                  <c:v>-36.020000457763672</c:v>
                </c:pt>
                <c:pt idx="107">
                  <c:v>-42.380001068115234</c:v>
                </c:pt>
                <c:pt idx="108">
                  <c:v>41.220001220703125</c:v>
                </c:pt>
                <c:pt idx="109">
                  <c:v>27.850000381469727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'Halloween II, 2003'!$A$3:$A$112</c15:f>
                <c15:dlblRangeCache>
                  <c:ptCount val="110"/>
                  <c:pt idx="0">
                    <c:v>CMO</c:v>
                  </c:pt>
                  <c:pt idx="1">
                    <c:v>BRW</c:v>
                  </c:pt>
                  <c:pt idx="2">
                    <c:v>MCQ</c:v>
                  </c:pt>
                  <c:pt idx="3">
                    <c:v>SIT</c:v>
                  </c:pt>
                  <c:pt idx="4">
                    <c:v>MUO</c:v>
                  </c:pt>
                  <c:pt idx="5">
                    <c:v>IVA</c:v>
                  </c:pt>
                  <c:pt idx="6">
                    <c:v>PEL</c:v>
                  </c:pt>
                  <c:pt idx="7">
                    <c:v>SOR</c:v>
                  </c:pt>
                  <c:pt idx="8">
                    <c:v>TRO</c:v>
                  </c:pt>
                  <c:pt idx="9">
                    <c:v>MAS</c:v>
                  </c:pt>
                  <c:pt idx="10">
                    <c:v>MEA</c:v>
                  </c:pt>
                  <c:pt idx="11">
                    <c:v>SOD</c:v>
                  </c:pt>
                  <c:pt idx="12">
                    <c:v>PAF</c:v>
                  </c:pt>
                  <c:pt idx="13">
                    <c:v>BFE</c:v>
                  </c:pt>
                  <c:pt idx="14">
                    <c:v>AND</c:v>
                  </c:pt>
                  <c:pt idx="15">
                    <c:v>WNG</c:v>
                  </c:pt>
                  <c:pt idx="16">
                    <c:v>LOZ</c:v>
                  </c:pt>
                  <c:pt idx="17">
                    <c:v>KIL</c:v>
                  </c:pt>
                  <c:pt idx="18">
                    <c:v>OUJ</c:v>
                  </c:pt>
                  <c:pt idx="19">
                    <c:v>VAL</c:v>
                  </c:pt>
                  <c:pt idx="20">
                    <c:v>RVK</c:v>
                  </c:pt>
                  <c:pt idx="21">
                    <c:v>PBQ</c:v>
                  </c:pt>
                  <c:pt idx="22">
                    <c:v>ABK</c:v>
                  </c:pt>
                  <c:pt idx="23">
                    <c:v>IQA</c:v>
                  </c:pt>
                  <c:pt idx="24">
                    <c:v>HAN</c:v>
                  </c:pt>
                  <c:pt idx="25">
                    <c:v>CBB</c:v>
                  </c:pt>
                  <c:pt idx="26">
                    <c:v>LRV</c:v>
                  </c:pt>
                  <c:pt idx="27">
                    <c:v>KIR</c:v>
                  </c:pt>
                  <c:pt idx="28">
                    <c:v>NAQ</c:v>
                  </c:pt>
                  <c:pt idx="29">
                    <c:v>FCC</c:v>
                  </c:pt>
                  <c:pt idx="30">
                    <c:v>NUR</c:v>
                  </c:pt>
                  <c:pt idx="31">
                    <c:v>ESK</c:v>
                  </c:pt>
                  <c:pt idx="32">
                    <c:v>CZT</c:v>
                  </c:pt>
                  <c:pt idx="33">
                    <c:v>HOR</c:v>
                  </c:pt>
                  <c:pt idx="34">
                    <c:v>HLP</c:v>
                  </c:pt>
                  <c:pt idx="35">
                    <c:v>BJN</c:v>
                  </c:pt>
                  <c:pt idx="36">
                    <c:v>SBA</c:v>
                  </c:pt>
                  <c:pt idx="37">
                    <c:v>LER</c:v>
                  </c:pt>
                  <c:pt idx="38">
                    <c:v>YKC</c:v>
                  </c:pt>
                  <c:pt idx="39">
                    <c:v>TAR</c:v>
                  </c:pt>
                  <c:pt idx="40">
                    <c:v>MAW</c:v>
                  </c:pt>
                  <c:pt idx="41">
                    <c:v>HRN</c:v>
                  </c:pt>
                  <c:pt idx="42">
                    <c:v>BLC</c:v>
                  </c:pt>
                  <c:pt idx="43">
                    <c:v>AIA</c:v>
                  </c:pt>
                  <c:pt idx="44">
                    <c:v>CSY</c:v>
                  </c:pt>
                  <c:pt idx="45">
                    <c:v>STJ</c:v>
                  </c:pt>
                  <c:pt idx="46">
                    <c:v>DOB</c:v>
                  </c:pt>
                  <c:pt idx="47">
                    <c:v>LEK</c:v>
                  </c:pt>
                  <c:pt idx="48">
                    <c:v>UPS</c:v>
                  </c:pt>
                  <c:pt idx="49">
                    <c:v>DRV</c:v>
                  </c:pt>
                  <c:pt idx="50">
                    <c:v>LYR</c:v>
                  </c:pt>
                  <c:pt idx="51">
                    <c:v>LOV</c:v>
                  </c:pt>
                  <c:pt idx="52">
                    <c:v>NVS</c:v>
                  </c:pt>
                  <c:pt idx="53">
                    <c:v>HAD</c:v>
                  </c:pt>
                  <c:pt idx="54">
                    <c:v>NEW</c:v>
                  </c:pt>
                  <c:pt idx="55">
                    <c:v>AMS</c:v>
                  </c:pt>
                  <c:pt idx="56">
                    <c:v>RES</c:v>
                  </c:pt>
                  <c:pt idx="57">
                    <c:v>ALE</c:v>
                  </c:pt>
                  <c:pt idx="58">
                    <c:v>EYR</c:v>
                  </c:pt>
                  <c:pt idx="59">
                    <c:v>OTT</c:v>
                  </c:pt>
                  <c:pt idx="60">
                    <c:v>NGK</c:v>
                  </c:pt>
                  <c:pt idx="61">
                    <c:v>BEL</c:v>
                  </c:pt>
                  <c:pt idx="62">
                    <c:v>VIC</c:v>
                  </c:pt>
                  <c:pt idx="63">
                    <c:v>THL</c:v>
                  </c:pt>
                  <c:pt idx="64">
                    <c:v>NAL</c:v>
                  </c:pt>
                  <c:pt idx="65">
                    <c:v>DOU</c:v>
                  </c:pt>
                  <c:pt idx="66">
                    <c:v>MAB</c:v>
                  </c:pt>
                  <c:pt idx="67">
                    <c:v>GDH</c:v>
                  </c:pt>
                  <c:pt idx="68">
                    <c:v>MLT</c:v>
                  </c:pt>
                  <c:pt idx="69">
                    <c:v>LIV</c:v>
                  </c:pt>
                  <c:pt idx="70">
                    <c:v>TUC</c:v>
                  </c:pt>
                  <c:pt idx="71">
                    <c:v>CTA</c:v>
                  </c:pt>
                  <c:pt idx="72">
                    <c:v>ASP</c:v>
                  </c:pt>
                  <c:pt idx="73">
                    <c:v>FRN</c:v>
                  </c:pt>
                  <c:pt idx="74">
                    <c:v>PST</c:v>
                  </c:pt>
                  <c:pt idx="75">
                    <c:v>TRW</c:v>
                  </c:pt>
                  <c:pt idx="76">
                    <c:v>MMB</c:v>
                  </c:pt>
                  <c:pt idx="77">
                    <c:v>DLR</c:v>
                  </c:pt>
                  <c:pt idx="78">
                    <c:v>IRT</c:v>
                  </c:pt>
                  <c:pt idx="79">
                    <c:v>CNB</c:v>
                  </c:pt>
                  <c:pt idx="80">
                    <c:v>GNA</c:v>
                  </c:pt>
                  <c:pt idx="81">
                    <c:v>BOU</c:v>
                  </c:pt>
                  <c:pt idx="82">
                    <c:v>LRM</c:v>
                  </c:pt>
                  <c:pt idx="83">
                    <c:v>HON</c:v>
                  </c:pt>
                  <c:pt idx="84">
                    <c:v>KAK</c:v>
                  </c:pt>
                  <c:pt idx="85">
                    <c:v>HTY</c:v>
                  </c:pt>
                  <c:pt idx="86">
                    <c:v>KNY</c:v>
                  </c:pt>
                  <c:pt idx="87">
                    <c:v>BMT</c:v>
                  </c:pt>
                  <c:pt idx="88">
                    <c:v>CLF</c:v>
                  </c:pt>
                  <c:pt idx="89">
                    <c:v>BDV</c:v>
                  </c:pt>
                  <c:pt idx="90">
                    <c:v>GZH</c:v>
                  </c:pt>
                  <c:pt idx="91">
                    <c:v>PHU</c:v>
                  </c:pt>
                  <c:pt idx="92">
                    <c:v>FUR</c:v>
                  </c:pt>
                  <c:pt idx="93">
                    <c:v>LZH</c:v>
                  </c:pt>
                  <c:pt idx="94">
                    <c:v>FRD</c:v>
                  </c:pt>
                  <c:pt idx="95">
                    <c:v>THY</c:v>
                  </c:pt>
                  <c:pt idx="96">
                    <c:v>VSS</c:v>
                  </c:pt>
                  <c:pt idx="97">
                    <c:v>LVV</c:v>
                  </c:pt>
                  <c:pt idx="98">
                    <c:v>AQU</c:v>
                  </c:pt>
                  <c:pt idx="99">
                    <c:v>SUA</c:v>
                  </c:pt>
                  <c:pt idx="100">
                    <c:v>CBI</c:v>
                  </c:pt>
                  <c:pt idx="101">
                    <c:v>NCK</c:v>
                  </c:pt>
                  <c:pt idx="102">
                    <c:v>HRB</c:v>
                  </c:pt>
                  <c:pt idx="103">
                    <c:v>EBR</c:v>
                  </c:pt>
                  <c:pt idx="104">
                    <c:v>TAM</c:v>
                  </c:pt>
                  <c:pt idx="105">
                    <c:v>SPT</c:v>
                  </c:pt>
                  <c:pt idx="106">
                    <c:v>HBK</c:v>
                  </c:pt>
                  <c:pt idx="107">
                    <c:v>HER</c:v>
                  </c:pt>
                  <c:pt idx="108">
                    <c:v>BSL</c:v>
                  </c:pt>
                  <c:pt idx="109">
                    <c:v>QSB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6E-1035-4EDE-A02B-2E23F4D35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93432"/>
        <c:axId val="564193824"/>
      </c:scatterChart>
      <c:valAx>
        <c:axId val="564193432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Maximum one-minute change in horizontal magnetic field (nanotesla)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193824"/>
        <c:crossesAt val="-80"/>
        <c:crossBetween val="midCat"/>
      </c:valAx>
      <c:valAx>
        <c:axId val="564193824"/>
        <c:scaling>
          <c:orientation val="minMax"/>
          <c:max val="8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193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2</xdr:row>
      <xdr:rowOff>57151</xdr:rowOff>
    </xdr:from>
    <xdr:to>
      <xdr:col>20</xdr:col>
      <xdr:colOff>190500</xdr:colOff>
      <xdr:row>27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114300</xdr:colOff>
      <xdr:row>27</xdr:row>
      <xdr:rowOff>123825</xdr:rowOff>
    </xdr:from>
    <xdr:to>
      <xdr:col>19</xdr:col>
      <xdr:colOff>152400</xdr:colOff>
      <xdr:row>52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0.38398</cdr:x>
      <cdr:y>0.94475</cdr:y>
    </cdr:from>
    <cdr:to>
      <cdr:x>0.48461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62350" y="4121425"/>
          <a:ext cx="933580" cy="24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Absolute geomagnetic latitude</a:t>
          </a:r>
        </a:p>
      </cdr:txBody>
    </cdr:sp>
  </cdr:relSizeAnchor>
  <cdr:relSizeAnchor xmlns:cdr="http://schemas.openxmlformats.org/drawingml/2006/chartDrawing">
    <cdr:from>
      <cdr:x>0</cdr:x>
      <cdr:y>0.00873</cdr:y>
    </cdr:from>
    <cdr:to>
      <cdr:x>0.20534</cdr:x>
      <cdr:y>0.15284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38100"/>
          <a:ext cx="1905000" cy="628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Maximum one-minute change in horizontal magnetic field (nanotesla)</a:t>
          </a:r>
          <a:endParaRPr lang="en-US" sz="1100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0.38398</cdr:x>
      <cdr:y>0.94475</cdr:y>
    </cdr:from>
    <cdr:to>
      <cdr:x>0.48461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62350" y="4121425"/>
          <a:ext cx="933580" cy="24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Sin(absolute latitude)</a:t>
          </a:r>
        </a:p>
      </cdr:txBody>
    </cdr:sp>
  </cdr:relSizeAnchor>
  <cdr:relSizeAnchor xmlns:cdr="http://schemas.openxmlformats.org/drawingml/2006/chartDrawing">
    <cdr:from>
      <cdr:x>0</cdr:x>
      <cdr:y>0.00873</cdr:y>
    </cdr:from>
    <cdr:to>
      <cdr:x>0.20534</cdr:x>
      <cdr:y>0.15284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38100"/>
          <a:ext cx="1905000" cy="628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Maximum one-minute change in horizontal magnetic field (nanotesla)</a:t>
          </a:r>
          <a:endParaRPr lang="en-US" sz="1100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2</xdr:row>
      <xdr:rowOff>57151</xdr:rowOff>
    </xdr:from>
    <xdr:to>
      <xdr:col>20</xdr:col>
      <xdr:colOff>190500</xdr:colOff>
      <xdr:row>27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114300</xdr:colOff>
      <xdr:row>27</xdr:row>
      <xdr:rowOff>123825</xdr:rowOff>
    </xdr:from>
    <xdr:to>
      <xdr:col>19</xdr:col>
      <xdr:colOff>152400</xdr:colOff>
      <xdr:row>52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361950</xdr:colOff>
      <xdr:row>53</xdr:row>
      <xdr:rowOff>28575</xdr:rowOff>
    </xdr:from>
    <xdr:to>
      <xdr:col>19</xdr:col>
      <xdr:colOff>9525</xdr:colOff>
      <xdr:row>76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0.01048</cdr:x>
      <cdr:y>0.00152</cdr:y>
    </cdr:from>
    <cdr:to>
      <cdr:x>0.11111</cdr:x>
      <cdr:y>0.03945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9524"/>
          <a:ext cx="9144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Latitude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0.38398</cdr:x>
      <cdr:y>0.94475</cdr:y>
    </cdr:from>
    <cdr:to>
      <cdr:x>0.48461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62350" y="4121425"/>
          <a:ext cx="933580" cy="24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Absolute geomagnetic latitude</a:t>
          </a:r>
        </a:p>
      </cdr:txBody>
    </cdr:sp>
  </cdr:relSizeAnchor>
  <cdr:relSizeAnchor xmlns:cdr="http://schemas.openxmlformats.org/drawingml/2006/chartDrawing">
    <cdr:from>
      <cdr:x>0</cdr:x>
      <cdr:y>0.00873</cdr:y>
    </cdr:from>
    <cdr:to>
      <cdr:x>0.20534</cdr:x>
      <cdr:y>0.15284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38100"/>
          <a:ext cx="1905000" cy="628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Maximum one-minute change in horizontal magnetic field (nanotesla)</a:t>
          </a:r>
          <a:endParaRPr lang="en-US" sz="11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0.38398</cdr:x>
      <cdr:y>0.94475</cdr:y>
    </cdr:from>
    <cdr:to>
      <cdr:x>0.48461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62350" y="4121425"/>
          <a:ext cx="933580" cy="24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Sin(absolute latitude)</a:t>
          </a:r>
        </a:p>
      </cdr:txBody>
    </cdr:sp>
  </cdr:relSizeAnchor>
  <cdr:relSizeAnchor xmlns:cdr="http://schemas.openxmlformats.org/drawingml/2006/chartDrawing">
    <cdr:from>
      <cdr:x>0</cdr:x>
      <cdr:y>0.00873</cdr:y>
    </cdr:from>
    <cdr:to>
      <cdr:x>0.20534</cdr:x>
      <cdr:y>0.15284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38100"/>
          <a:ext cx="1905000" cy="628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Maximum one-minute change in horizontal magnetic field (nanotesla)</a:t>
          </a:r>
          <a:endParaRPr lang="en-US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600074</xdr:colOff>
      <xdr:row>28</xdr:row>
      <xdr:rowOff>9524</xdr:rowOff>
    </xdr:from>
    <xdr:to>
      <xdr:col>15</xdr:col>
      <xdr:colOff>609599</xdr:colOff>
      <xdr:row>46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0.01048</cdr:x>
      <cdr:y>0.00152</cdr:y>
    </cdr:from>
    <cdr:to>
      <cdr:x>0.11111</cdr:x>
      <cdr:y>0.03945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9524"/>
          <a:ext cx="9144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Latitude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0.38398</cdr:x>
      <cdr:y>0.94475</cdr:y>
    </cdr:from>
    <cdr:to>
      <cdr:x>0.48461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62350" y="4121425"/>
          <a:ext cx="933580" cy="24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Absolute geomagnetic latitude</a:t>
          </a:r>
        </a:p>
      </cdr:txBody>
    </cdr:sp>
  </cdr:relSizeAnchor>
  <cdr:relSizeAnchor xmlns:cdr="http://schemas.openxmlformats.org/drawingml/2006/chartDrawing">
    <cdr:from>
      <cdr:x>0</cdr:x>
      <cdr:y>0.00873</cdr:y>
    </cdr:from>
    <cdr:to>
      <cdr:x>0.20534</cdr:x>
      <cdr:y>0.15284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38100"/>
          <a:ext cx="1905000" cy="628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Maximum one-minute change in horizontal magnetic field (nanotesla)</a:t>
          </a:r>
          <a:endParaRPr lang="en-US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2</xdr:row>
      <xdr:rowOff>57151</xdr:rowOff>
    </xdr:from>
    <xdr:to>
      <xdr:col>20</xdr:col>
      <xdr:colOff>190500</xdr:colOff>
      <xdr:row>27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114300</xdr:colOff>
      <xdr:row>27</xdr:row>
      <xdr:rowOff>123825</xdr:rowOff>
    </xdr:from>
    <xdr:to>
      <xdr:col>16</xdr:col>
      <xdr:colOff>419100</xdr:colOff>
      <xdr:row>52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361950</xdr:colOff>
      <xdr:row>53</xdr:row>
      <xdr:rowOff>28575</xdr:rowOff>
    </xdr:from>
    <xdr:to>
      <xdr:col>19</xdr:col>
      <xdr:colOff>9525</xdr:colOff>
      <xdr:row>76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0.01048</cdr:x>
      <cdr:y>0.00152</cdr:y>
    </cdr:from>
    <cdr:to>
      <cdr:x>0.11111</cdr:x>
      <cdr:y>0.03945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9524"/>
          <a:ext cx="9144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Latitude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0.38398</cdr:x>
      <cdr:y>0.94475</cdr:y>
    </cdr:from>
    <cdr:to>
      <cdr:x>0.48461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62350" y="4121425"/>
          <a:ext cx="933580" cy="24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Absolute geomagnetic latitude</a:t>
          </a:r>
        </a:p>
      </cdr:txBody>
    </cdr:sp>
  </cdr:relSizeAnchor>
  <cdr:relSizeAnchor xmlns:cdr="http://schemas.openxmlformats.org/drawingml/2006/chartDrawing">
    <cdr:from>
      <cdr:x>0</cdr:x>
      <cdr:y>0.00873</cdr:y>
    </cdr:from>
    <cdr:to>
      <cdr:x>0.22768</cdr:x>
      <cdr:y>0.16996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42076"/>
          <a:ext cx="1457324" cy="7770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Maximum one-minute change in horizontal magnetic field (nanotesla)</a:t>
          </a:r>
          <a:endParaRPr 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0.38398</cdr:x>
      <cdr:y>0.94475</cdr:y>
    </cdr:from>
    <cdr:to>
      <cdr:x>0.48461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62350" y="4121425"/>
          <a:ext cx="933580" cy="24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Sin(absolute latitude)</a:t>
          </a:r>
        </a:p>
      </cdr:txBody>
    </cdr:sp>
  </cdr:relSizeAnchor>
  <cdr:relSizeAnchor xmlns:cdr="http://schemas.openxmlformats.org/drawingml/2006/chartDrawing">
    <cdr:from>
      <cdr:x>0</cdr:x>
      <cdr:y>0.00873</cdr:y>
    </cdr:from>
    <cdr:to>
      <cdr:x>0.20534</cdr:x>
      <cdr:y>0.15284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38100"/>
          <a:ext cx="1905000" cy="628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Maximum one-minute change in horizontal magnetic field (nanotesla)</a:t>
          </a:r>
          <a:endParaRPr lang="en-US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1</xdr:row>
      <xdr:rowOff>123826</xdr:rowOff>
    </xdr:from>
    <xdr:to>
      <xdr:col>20</xdr:col>
      <xdr:colOff>190500</xdr:colOff>
      <xdr:row>26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114300</xdr:colOff>
      <xdr:row>27</xdr:row>
      <xdr:rowOff>123825</xdr:rowOff>
    </xdr:from>
    <xdr:to>
      <xdr:col>18</xdr:col>
      <xdr:colOff>561975</xdr:colOff>
      <xdr:row>52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361950</xdr:colOff>
      <xdr:row>53</xdr:row>
      <xdr:rowOff>28575</xdr:rowOff>
    </xdr:from>
    <xdr:to>
      <xdr:col>19</xdr:col>
      <xdr:colOff>9525</xdr:colOff>
      <xdr:row>76</xdr:row>
      <xdr:rowOff>9525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0.01048</cdr:x>
      <cdr:y>0.00152</cdr:y>
    </cdr:from>
    <cdr:to>
      <cdr:x>0.11111</cdr:x>
      <cdr:y>0.03945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9524"/>
          <a:ext cx="9144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Latitude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vid" refreshedDate="42160.940012384257" createdVersion="6" refreshedVersion="6" minRefreshableVersion="3" recordCount="100">
  <cacheSource type="worksheet">
    <worksheetSource name="Table_Query_from_Geomagnetism_1"/>
  </cacheSource>
  <cacheFields count="8">
    <cacheField name="Station ID" numFmtId="0">
      <sharedItems count="4">
        <s v="IVA"/>
        <s v="KIR"/>
        <s v="MUO"/>
        <s v="SOD"/>
      </sharedItems>
    </cacheField>
    <cacheField name="Time" numFmtId="164">
      <sharedItems containsSemiMixedTypes="0" containsNonDate="0" containsDate="1" containsString="0" minDate="2003-10-29T06:10:00" maxDate="2003-10-29T06:14:00" count="25">
        <d v="2003-10-29T06:10:00"/>
        <d v="2003-10-29T06:10:10"/>
        <d v="2003-10-29T06:10:20"/>
        <d v="2003-10-29T06:10:30"/>
        <d v="2003-10-29T06:10:40"/>
        <d v="2003-10-29T06:10:50"/>
        <d v="2003-10-29T06:11:00"/>
        <d v="2003-10-29T06:11:10"/>
        <d v="2003-10-29T06:11:20"/>
        <d v="2003-10-29T06:11:30"/>
        <d v="2003-10-29T06:11:40"/>
        <d v="2003-10-29T06:11:50"/>
        <d v="2003-10-29T06:12:00"/>
        <d v="2003-10-29T06:12:10"/>
        <d v="2003-10-29T06:12:20"/>
        <d v="2003-10-29T06:12:30"/>
        <d v="2003-10-29T06:12:40"/>
        <d v="2003-10-29T06:12:50"/>
        <d v="2003-10-29T06:13:00"/>
        <d v="2003-10-29T06:13:10"/>
        <d v="2003-10-29T06:13:20"/>
        <d v="2003-10-29T06:13:30"/>
        <d v="2003-10-29T06:13:40"/>
        <d v="2003-10-29T06:13:50"/>
        <d v="2003-10-29T06:14:00"/>
      </sharedItems>
      <fieldGroup par="7" base="1">
        <rangePr groupBy="minutes" startDate="2003-10-29T06:10:00" endDate="2003-10-29T06:14:00"/>
        <groupItems count="62">
          <s v="&lt;10/29/2003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10/29/2003"/>
        </groupItems>
      </fieldGroup>
    </cacheField>
    <cacheField name="Interval" numFmtId="0">
      <sharedItems containsSemiMixedTypes="0" containsString="0" containsNumber="1" containsInteger="1" minValue="10" maxValue="10"/>
    </cacheField>
    <cacheField name="X" numFmtId="0">
      <sharedItems containsSemiMixedTypes="0" containsString="0" containsNumber="1" containsInteger="1" minValue="102417" maxValue="118285"/>
    </cacheField>
    <cacheField name="Y" numFmtId="0">
      <sharedItems containsSemiMixedTypes="0" containsString="0" containsNumber="1" containsInteger="1" minValue="-7789" maxValue="22818"/>
    </cacheField>
    <cacheField name="dBhdt" numFmtId="0">
      <sharedItems containsMixedTypes="1" containsNumber="1" minValue="12.979984591670362" maxValue="2591.204322318099"/>
    </cacheField>
    <cacheField name="Column1" numFmtId="0">
      <sharedItems containsSemiMixedTypes="0" containsString="0" containsNumber="1" minValue="37923.256944444445" maxValue="37923.259780092594" count="50">
        <n v="37923.257002314815"/>
        <n v="37923.257118055553"/>
        <n v="37923.257233796292"/>
        <n v="37923.257349537038"/>
        <n v="37923.257465277777"/>
        <n v="37923.257581018515"/>
        <n v="37923.257696759261"/>
        <n v="37923.2578125"/>
        <n v="37923.257928240739"/>
        <n v="37923.258043981477"/>
        <n v="37923.258159722223"/>
        <n v="37923.258275462962"/>
        <n v="37923.258391203701"/>
        <n v="37923.258506944447"/>
        <n v="37923.258622685185"/>
        <n v="37923.258738425924"/>
        <n v="37923.258854166663"/>
        <n v="37923.258969907409"/>
        <n v="37923.259085648147"/>
        <n v="37923.259201388886"/>
        <n v="37923.259317129632"/>
        <n v="37923.259432870371"/>
        <n v="37923.259548611109"/>
        <n v="37923.259664351848"/>
        <n v="37923.259780092594"/>
        <n v="37923.257638888892" u="1"/>
        <n v="37923.258449074077" u="1"/>
        <n v="37923.259259259263" u="1"/>
        <n v="37923.257291666669" u="1"/>
        <n v="37923.258101851854" u="1"/>
        <n v="37923.258912037039" u="1"/>
        <n v="37923.259722222225" u="1"/>
        <n v="37923.256944444445" u="1"/>
        <n v="37923.257754629631" u="1"/>
        <n v="37923.258564814816" u="1"/>
        <n v="37923.259375000001" u="1"/>
        <n v="37923.257407407407" u="1"/>
        <n v="37923.258217592593" u="1"/>
        <n v="37923.259027777778" u="1"/>
        <n v="37923.257060185184" u="1"/>
        <n v="37923.257870370369" u="1"/>
        <n v="37923.258680555555" u="1"/>
        <n v="37923.25949074074" u="1"/>
        <n v="37923.257523148146" u="1"/>
        <n v="37923.258333333331" u="1"/>
        <n v="37923.259143518517" u="1"/>
        <n v="37923.257175925923" u="1"/>
        <n v="37923.257986111108" u="1"/>
        <n v="37923.258796296293" u="1"/>
        <n v="37923.259606481479" u="1"/>
      </sharedItems>
    </cacheField>
    <cacheField name="Hours" numFmtId="0" databaseField="0">
      <fieldGroup base="1">
        <rangePr groupBy="hours" startDate="2003-10-29T06:10:00" endDate="2003-10-29T06:14:00"/>
        <groupItems count="26">
          <s v="&lt;10/29/2003"/>
          <s v="12 AM"/>
          <s v="1 AM"/>
          <s v="2 AM"/>
          <s v="3 AM"/>
          <s v="4 AM"/>
          <s v="5 AM"/>
          <s v="6 AM"/>
          <s v="7 AM"/>
          <s v="8 AM"/>
          <s v="9 AM"/>
          <s v="10 AM"/>
          <s v="11 AM"/>
          <s v="12 PM"/>
          <s v="1 PM"/>
          <s v="2 PM"/>
          <s v="3 PM"/>
          <s v="4 PM"/>
          <s v="5 PM"/>
          <s v="6 PM"/>
          <s v="7 PM"/>
          <s v="8 PM"/>
          <s v="9 PM"/>
          <s v="10 PM"/>
          <s v="11 PM"/>
          <s v="&gt;10/29/200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x v="0"/>
    <n v="10"/>
    <n v="111408"/>
    <n v="20412"/>
    <s v=""/>
    <x v="0"/>
  </r>
  <r>
    <x v="0"/>
    <x v="1"/>
    <n v="10"/>
    <n v="111190"/>
    <n v="20660"/>
    <n v="198.11632946327268"/>
    <x v="1"/>
  </r>
  <r>
    <x v="0"/>
    <x v="2"/>
    <n v="10"/>
    <n v="111051"/>
    <n v="20866"/>
    <n v="149.10573429616983"/>
    <x v="2"/>
  </r>
  <r>
    <x v="0"/>
    <x v="3"/>
    <n v="10"/>
    <n v="111221"/>
    <n v="20698"/>
    <n v="143.40376564093424"/>
    <x v="3"/>
  </r>
  <r>
    <x v="0"/>
    <x v="4"/>
    <n v="10"/>
    <n v="111278"/>
    <n v="20629"/>
    <n v="53.699162004634672"/>
    <x v="4"/>
  </r>
  <r>
    <x v="0"/>
    <x v="5"/>
    <n v="10"/>
    <n v="111212"/>
    <n v="20645"/>
    <n v="40.747024431239154"/>
    <x v="5"/>
  </r>
  <r>
    <x v="0"/>
    <x v="6"/>
    <n v="10"/>
    <n v="111102"/>
    <n v="20684"/>
    <n v="70.025423954446708"/>
    <x v="6"/>
  </r>
  <r>
    <x v="0"/>
    <x v="7"/>
    <n v="10"/>
    <n v="111142"/>
    <n v="20649"/>
    <n v="31.89043743820395"/>
    <x v="7"/>
  </r>
  <r>
    <x v="0"/>
    <x v="8"/>
    <n v="10"/>
    <n v="110937"/>
    <n v="21053"/>
    <n v="271.82119122687988"/>
    <x v="8"/>
  </r>
  <r>
    <x v="0"/>
    <x v="9"/>
    <n v="10"/>
    <n v="110242"/>
    <n v="22818"/>
    <n v="1138.1432247305256"/>
    <x v="9"/>
  </r>
  <r>
    <x v="0"/>
    <x v="10"/>
    <n v="10"/>
    <n v="113042"/>
    <n v="19530"/>
    <n v="2591.204322318099"/>
    <x v="10"/>
  </r>
  <r>
    <x v="0"/>
    <x v="11"/>
    <n v="10"/>
    <n v="115916"/>
    <n v="17652"/>
    <n v="2059.9110660414444"/>
    <x v="11"/>
  </r>
  <r>
    <x v="0"/>
    <x v="12"/>
    <n v="10"/>
    <n v="116064"/>
    <n v="18015"/>
    <n v="235.20688765425214"/>
    <x v="12"/>
  </r>
  <r>
    <x v="0"/>
    <x v="13"/>
    <n v="10"/>
    <n v="113995"/>
    <n v="19858"/>
    <n v="1662.4883758992121"/>
    <x v="13"/>
  </r>
  <r>
    <x v="0"/>
    <x v="14"/>
    <n v="10"/>
    <n v="111825"/>
    <n v="21720"/>
    <n v="1715.616460634486"/>
    <x v="14"/>
  </r>
  <r>
    <x v="0"/>
    <x v="15"/>
    <n v="10"/>
    <n v="110510"/>
    <n v="21854"/>
    <n v="793.08584655130483"/>
    <x v="15"/>
  </r>
  <r>
    <x v="0"/>
    <x v="16"/>
    <n v="10"/>
    <n v="109402"/>
    <n v="22256"/>
    <n v="707.20328053537764"/>
    <x v="16"/>
  </r>
  <r>
    <x v="0"/>
    <x v="17"/>
    <n v="10"/>
    <n v="107813"/>
    <n v="22569"/>
    <n v="971.72033013619716"/>
    <x v="17"/>
  </r>
  <r>
    <x v="0"/>
    <x v="18"/>
    <n v="10"/>
    <n v="107192"/>
    <n v="22762"/>
    <n v="390.17995848069899"/>
    <x v="18"/>
  </r>
  <r>
    <x v="0"/>
    <x v="19"/>
    <n v="10"/>
    <n v="107816"/>
    <n v="22314"/>
    <n v="460.89998915165961"/>
    <x v="19"/>
  </r>
  <r>
    <x v="0"/>
    <x v="20"/>
    <n v="10"/>
    <n v="108601"/>
    <n v="21346"/>
    <n v="747.77646392488168"/>
    <x v="20"/>
  </r>
  <r>
    <x v="0"/>
    <x v="21"/>
    <n v="10"/>
    <n v="109560"/>
    <n v="20556"/>
    <n v="745.49390339559454"/>
    <x v="21"/>
  </r>
  <r>
    <x v="0"/>
    <x v="22"/>
    <n v="10"/>
    <n v="110038"/>
    <n v="20273"/>
    <n v="333.29608458546284"/>
    <x v="22"/>
  </r>
  <r>
    <x v="0"/>
    <x v="23"/>
    <n v="10"/>
    <n v="110501"/>
    <n v="20774"/>
    <n v="409.30819683949642"/>
    <x v="23"/>
  </r>
  <r>
    <x v="0"/>
    <x v="24"/>
    <n v="10"/>
    <n v="110883"/>
    <n v="21559"/>
    <n v="523.80687280714449"/>
    <x v="24"/>
  </r>
  <r>
    <x v="1"/>
    <x v="0"/>
    <n v="10"/>
    <n v="107903"/>
    <n v="-5318"/>
    <s v=""/>
    <x v="0"/>
  </r>
  <r>
    <x v="1"/>
    <x v="1"/>
    <n v="10"/>
    <n v="107713"/>
    <n v="-5185"/>
    <n v="139.15473401936424"/>
    <x v="1"/>
  </r>
  <r>
    <x v="1"/>
    <x v="2"/>
    <n v="10"/>
    <n v="107491"/>
    <n v="-4884"/>
    <n v="224.40721913521409"/>
    <x v="2"/>
  </r>
  <r>
    <x v="1"/>
    <x v="3"/>
    <n v="10"/>
    <n v="107561"/>
    <n v="-4968"/>
    <n v="65.606097277615888"/>
    <x v="3"/>
  </r>
  <r>
    <x v="1"/>
    <x v="4"/>
    <n v="10"/>
    <n v="107624"/>
    <n v="-5122"/>
    <n v="99.832860321639586"/>
    <x v="4"/>
  </r>
  <r>
    <x v="1"/>
    <x v="5"/>
    <n v="10"/>
    <n v="107564"/>
    <n v="-5187"/>
    <n v="53.075418038862395"/>
    <x v="5"/>
  </r>
  <r>
    <x v="1"/>
    <x v="6"/>
    <n v="10"/>
    <n v="107461"/>
    <n v="-5181"/>
    <n v="61.904765567765466"/>
    <x v="6"/>
  </r>
  <r>
    <x v="1"/>
    <x v="7"/>
    <n v="10"/>
    <n v="107484"/>
    <n v="-5199"/>
    <n v="17.523698239812283"/>
    <x v="7"/>
  </r>
  <r>
    <x v="1"/>
    <x v="8"/>
    <n v="10"/>
    <n v="107366"/>
    <n v="-5068"/>
    <n v="105.78563229474973"/>
    <x v="8"/>
  </r>
  <r>
    <x v="1"/>
    <x v="9"/>
    <n v="10"/>
    <n v="106724"/>
    <n v="-2542"/>
    <n v="1563.7846399041011"/>
    <x v="9"/>
  </r>
  <r>
    <x v="1"/>
    <x v="10"/>
    <n v="10"/>
    <n v="108360"/>
    <n v="-5132"/>
    <n v="1838.0572787592882"/>
    <x v="10"/>
  </r>
  <r>
    <x v="1"/>
    <x v="11"/>
    <n v="10"/>
    <n v="111665"/>
    <n v="-7469"/>
    <n v="2428.6732674445939"/>
    <x v="11"/>
  </r>
  <r>
    <x v="1"/>
    <x v="12"/>
    <n v="10"/>
    <n v="112255"/>
    <n v="-7789"/>
    <n v="402.71578066919608"/>
    <x v="12"/>
  </r>
  <r>
    <x v="1"/>
    <x v="13"/>
    <n v="10"/>
    <n v="110571"/>
    <n v="-6852"/>
    <n v="1156.2772158959112"/>
    <x v="13"/>
  </r>
  <r>
    <x v="1"/>
    <x v="14"/>
    <n v="10"/>
    <n v="107875"/>
    <n v="-5129"/>
    <n v="1919.7323250911834"/>
    <x v="14"/>
  </r>
  <r>
    <x v="1"/>
    <x v="15"/>
    <n v="10"/>
    <n v="106067"/>
    <n v="-4988"/>
    <n v="1088.0938378650987"/>
    <x v="15"/>
  </r>
  <r>
    <x v="1"/>
    <x v="16"/>
    <n v="10"/>
    <n v="104827"/>
    <n v="-4970"/>
    <n v="744.0783829678162"/>
    <x v="16"/>
  </r>
  <r>
    <x v="1"/>
    <x v="17"/>
    <n v="10"/>
    <n v="103215"/>
    <n v="-4700"/>
    <n v="980.67315656134895"/>
    <x v="17"/>
  </r>
  <r>
    <x v="1"/>
    <x v="18"/>
    <n v="10"/>
    <n v="102417"/>
    <n v="-4463"/>
    <n v="499.46999909904491"/>
    <x v="18"/>
  </r>
  <r>
    <x v="1"/>
    <x v="19"/>
    <n v="10"/>
    <n v="102528"/>
    <n v="-4502"/>
    <n v="70.591217584059279"/>
    <x v="19"/>
  </r>
  <r>
    <x v="1"/>
    <x v="20"/>
    <n v="10"/>
    <n v="103642"/>
    <n v="-4952"/>
    <n v="720.87347017351112"/>
    <x v="20"/>
  </r>
  <r>
    <x v="1"/>
    <x v="21"/>
    <n v="10"/>
    <n v="104812"/>
    <n v="-5407"/>
    <n v="753.2151087172906"/>
    <x v="21"/>
  </r>
  <r>
    <x v="1"/>
    <x v="22"/>
    <n v="10"/>
    <n v="105883"/>
    <n v="-5751"/>
    <n v="674.93386342663234"/>
    <x v="22"/>
  </r>
  <r>
    <x v="1"/>
    <x v="23"/>
    <n v="10"/>
    <n v="106439"/>
    <n v="-5462"/>
    <n v="375.97409485229161"/>
    <x v="23"/>
  </r>
  <r>
    <x v="1"/>
    <x v="24"/>
    <n v="10"/>
    <n v="106647"/>
    <n v="-5104"/>
    <n v="248.42318732356691"/>
    <x v="24"/>
  </r>
  <r>
    <x v="2"/>
    <x v="0"/>
    <n v="10"/>
    <n v="113877"/>
    <n v="16955"/>
    <s v=""/>
    <x v="0"/>
  </r>
  <r>
    <x v="2"/>
    <x v="1"/>
    <n v="10"/>
    <n v="113689"/>
    <n v="17123"/>
    <n v="151.27617128946648"/>
    <x v="1"/>
  </r>
  <r>
    <x v="2"/>
    <x v="2"/>
    <n v="10"/>
    <n v="113524"/>
    <n v="17418"/>
    <n v="202.80532537386682"/>
    <x v="2"/>
  </r>
  <r>
    <x v="2"/>
    <x v="3"/>
    <n v="10"/>
    <n v="113644"/>
    <n v="17329"/>
    <n v="89.64128513135006"/>
    <x v="3"/>
  </r>
  <r>
    <x v="2"/>
    <x v="4"/>
    <n v="10"/>
    <n v="113710"/>
    <n v="17206"/>
    <n v="83.753208893749246"/>
    <x v="4"/>
  </r>
  <r>
    <x v="2"/>
    <x v="5"/>
    <n v="10"/>
    <n v="113650"/>
    <n v="17168"/>
    <n v="42.612674170955287"/>
    <x v="5"/>
  </r>
  <r>
    <x v="2"/>
    <x v="6"/>
    <n v="10"/>
    <n v="113542"/>
    <n v="17188"/>
    <n v="65.901745045180718"/>
    <x v="6"/>
  </r>
  <r>
    <x v="2"/>
    <x v="7"/>
    <n v="10"/>
    <n v="113577"/>
    <n v="17155"/>
    <n v="28.862432329933668"/>
    <x v="7"/>
  </r>
  <r>
    <x v="2"/>
    <x v="8"/>
    <n v="10"/>
    <n v="113474"/>
    <n v="17273"/>
    <n v="93.978082551199151"/>
    <x v="8"/>
  </r>
  <r>
    <x v="2"/>
    <x v="9"/>
    <n v="10"/>
    <n v="112804"/>
    <n v="19636"/>
    <n v="1473.6895331106889"/>
    <x v="9"/>
  </r>
  <r>
    <x v="2"/>
    <x v="10"/>
    <n v="10"/>
    <n v="114908"/>
    <n v="17224"/>
    <n v="1920.4274524178202"/>
    <x v="10"/>
  </r>
  <r>
    <x v="2"/>
    <x v="11"/>
    <n v="10"/>
    <n v="117923"/>
    <n v="14975"/>
    <n v="2256.8476599008627"/>
    <x v="11"/>
  </r>
  <r>
    <x v="2"/>
    <x v="12"/>
    <n v="10"/>
    <n v="118285"/>
    <n v="14626"/>
    <n v="301.70217102301399"/>
    <x v="12"/>
  </r>
  <r>
    <x v="2"/>
    <x v="13"/>
    <n v="10"/>
    <n v="116556"/>
    <n v="15590"/>
    <n v="1187.7480035765161"/>
    <x v="13"/>
  </r>
  <r>
    <x v="2"/>
    <x v="14"/>
    <n v="10"/>
    <n v="114113"/>
    <n v="17468"/>
    <n v="1848.8504212077301"/>
    <x v="14"/>
  </r>
  <r>
    <x v="2"/>
    <x v="15"/>
    <n v="10"/>
    <n v="112386"/>
    <n v="17708"/>
    <n v="1046.1579421865513"/>
    <x v="15"/>
  </r>
  <r>
    <x v="2"/>
    <x v="16"/>
    <n v="10"/>
    <n v="111220"/>
    <n v="17889"/>
    <n v="707.9788979906109"/>
    <x v="16"/>
  </r>
  <r>
    <x v="2"/>
    <x v="17"/>
    <n v="10"/>
    <n v="109621"/>
    <n v="18303"/>
    <n v="991.03527686959762"/>
    <x v="17"/>
  </r>
  <r>
    <x v="2"/>
    <x v="18"/>
    <n v="10"/>
    <n v="108979"/>
    <n v="18561"/>
    <n v="415.14103627562525"/>
    <x v="18"/>
  </r>
  <r>
    <x v="2"/>
    <x v="19"/>
    <n v="10"/>
    <n v="109450"/>
    <n v="18512"/>
    <n v="284.12518367789926"/>
    <x v="19"/>
  </r>
  <r>
    <x v="2"/>
    <x v="20"/>
    <n v="10"/>
    <n v="110414"/>
    <n v="18054"/>
    <n v="640.36052345534245"/>
    <x v="20"/>
  </r>
  <r>
    <x v="2"/>
    <x v="21"/>
    <n v="10"/>
    <n v="111486"/>
    <n v="17352"/>
    <n v="768.84047760247392"/>
    <x v="21"/>
  </r>
  <r>
    <x v="2"/>
    <x v="22"/>
    <n v="10"/>
    <n v="112290"/>
    <n v="16882"/>
    <n v="558.77881133772428"/>
    <x v="22"/>
  </r>
  <r>
    <x v="2"/>
    <x v="23"/>
    <n v="10"/>
    <n v="112721"/>
    <n v="17198"/>
    <n v="320.65888417444478"/>
    <x v="23"/>
  </r>
  <r>
    <x v="2"/>
    <x v="24"/>
    <n v="10"/>
    <n v="112923"/>
    <n v="17691"/>
    <n v="319.6671393809504"/>
    <x v="24"/>
  </r>
  <r>
    <x v="3"/>
    <x v="0"/>
    <n v="10"/>
    <n v="114425"/>
    <n v="18862"/>
    <s v=""/>
    <x v="0"/>
  </r>
  <r>
    <x v="3"/>
    <x v="1"/>
    <n v="10"/>
    <n v="114331"/>
    <n v="19040"/>
    <n v="120.77748134482687"/>
    <x v="1"/>
  </r>
  <r>
    <x v="3"/>
    <x v="2"/>
    <n v="10"/>
    <n v="114451"/>
    <n v="19122"/>
    <n v="87.204587035315996"/>
    <x v="2"/>
  </r>
  <r>
    <x v="3"/>
    <x v="3"/>
    <n v="10"/>
    <n v="114687"/>
    <n v="18978"/>
    <n v="165.87802747802374"/>
    <x v="3"/>
  </r>
  <r>
    <x v="3"/>
    <x v="4"/>
    <n v="10"/>
    <n v="114730"/>
    <n v="18927"/>
    <n v="40.024992192379003"/>
    <x v="4"/>
  </r>
  <r>
    <x v="3"/>
    <x v="5"/>
    <n v="10"/>
    <n v="114650"/>
    <n v="18938"/>
    <n v="48.451625359733811"/>
    <x v="5"/>
  </r>
  <r>
    <x v="3"/>
    <x v="6"/>
    <n v="10"/>
    <n v="114568"/>
    <n v="18958"/>
    <n v="50.642274830422053"/>
    <x v="6"/>
  </r>
  <r>
    <x v="3"/>
    <x v="7"/>
    <n v="10"/>
    <n v="114580"/>
    <n v="18940"/>
    <n v="12.979984591670362"/>
    <x v="7"/>
  </r>
  <r>
    <x v="3"/>
    <x v="8"/>
    <n v="10"/>
    <n v="114239"/>
    <n v="19487"/>
    <n v="386.75108273927299"/>
    <x v="8"/>
  </r>
  <r>
    <x v="3"/>
    <x v="9"/>
    <n v="10"/>
    <n v="114053"/>
    <n v="20549"/>
    <n v="646.89906476976762"/>
    <x v="9"/>
  </r>
  <r>
    <x v="3"/>
    <x v="10"/>
    <n v="10"/>
    <n v="117395"/>
    <n v="17847"/>
    <n v="2578.5880787748938"/>
    <x v="10"/>
  </r>
  <r>
    <x v="3"/>
    <x v="11"/>
    <n v="10"/>
    <n v="118284"/>
    <n v="16996"/>
    <n v="738.39550377829346"/>
    <x v="11"/>
  </r>
  <r>
    <x v="3"/>
    <x v="12"/>
    <n v="10"/>
    <n v="117710"/>
    <n v="17376"/>
    <n v="413.0319116000602"/>
    <x v="12"/>
  </r>
  <r>
    <x v="3"/>
    <x v="13"/>
    <n v="10"/>
    <n v="115667"/>
    <n v="18729"/>
    <n v="1470.2397355533553"/>
    <x v="13"/>
  </r>
  <r>
    <x v="3"/>
    <x v="14"/>
    <n v="10"/>
    <n v="113310"/>
    <n v="19908"/>
    <n v="1581.2578537354366"/>
    <x v="14"/>
  </r>
  <r>
    <x v="3"/>
    <x v="15"/>
    <n v="10"/>
    <n v="112016"/>
    <n v="19725"/>
    <n v="784.12562768984924"/>
    <x v="15"/>
  </r>
  <r>
    <x v="3"/>
    <x v="16"/>
    <n v="10"/>
    <n v="110588"/>
    <n v="20136"/>
    <n v="891.58162834369807"/>
    <x v="16"/>
  </r>
  <r>
    <x v="3"/>
    <x v="17"/>
    <n v="10"/>
    <n v="109875"/>
    <n v="20146"/>
    <n v="427.84207366737553"/>
    <x v="17"/>
  </r>
  <r>
    <x v="3"/>
    <x v="18"/>
    <n v="10"/>
    <n v="110740"/>
    <n v="19989"/>
    <n v="527.47951618996535"/>
    <x v="18"/>
  </r>
  <r>
    <x v="3"/>
    <x v="19"/>
    <n v="10"/>
    <n v="111964"/>
    <n v="19633"/>
    <n v="764.83221689465995"/>
    <x v="19"/>
  </r>
  <r>
    <x v="3"/>
    <x v="20"/>
    <n v="10"/>
    <n v="113532"/>
    <n v="18923"/>
    <n v="1032.7539106679772"/>
    <x v="20"/>
  </r>
  <r>
    <x v="3"/>
    <x v="21"/>
    <n v="10"/>
    <n v="114374"/>
    <n v="18510"/>
    <n v="562.70052425779738"/>
    <x v="21"/>
  </r>
  <r>
    <x v="3"/>
    <x v="22"/>
    <n v="10"/>
    <n v="114165"/>
    <n v="18658"/>
    <n v="153.65741114570426"/>
    <x v="22"/>
  </r>
  <r>
    <x v="3"/>
    <x v="23"/>
    <n v="10"/>
    <n v="113914"/>
    <n v="19234"/>
    <n v="376.98769210678483"/>
    <x v="23"/>
  </r>
  <r>
    <x v="3"/>
    <x v="24"/>
    <n v="10"/>
    <n v="113225"/>
    <n v="20008"/>
    <n v="621.74506029400823"/>
    <x v="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7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 chartFormat="2">
  <location ref="J1:N27" firstHeaderRow="1" firstDataRow="2" firstDataCol="1"/>
  <pivotFields count="8">
    <pivotField axis="axisCol" showAll="0">
      <items count="5">
        <item x="0"/>
        <item x="1"/>
        <item x="2"/>
        <item x="3"/>
        <item t="default"/>
      </items>
    </pivotField>
    <pivotField numFmtId="164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showAll="0"/>
    <pivotField showAll="0"/>
    <pivotField showAll="0"/>
    <pivotField dataField="1" showAll="0"/>
    <pivotField axis="axisRow" numFmtId="165" showAll="0" defaultSubtotal="0">
      <items count="50">
        <item h="1" m="1" x="32"/>
        <item m="1" x="39"/>
        <item m="1" x="46"/>
        <item m="1" x="28"/>
        <item m="1" x="36"/>
        <item m="1" x="43"/>
        <item m="1" x="25"/>
        <item m="1" x="33"/>
        <item m="1" x="40"/>
        <item m="1" x="47"/>
        <item m="1" x="29"/>
        <item m="1" x="37"/>
        <item m="1" x="44"/>
        <item m="1" x="26"/>
        <item m="1" x="34"/>
        <item m="1" x="41"/>
        <item m="1" x="48"/>
        <item m="1" x="30"/>
        <item m="1" x="38"/>
        <item m="1" x="45"/>
        <item m="1" x="27"/>
        <item m="1" x="35"/>
        <item m="1" x="42"/>
        <item m="1" x="49"/>
        <item m="1" x="3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showAll="0" defaultSubtotal="0">
      <items count="26">
        <item sd="0" x="0"/>
        <item sd="0" x="1"/>
        <item sd="0" x="2"/>
        <item sd="0" x="3"/>
        <item sd="0" x="4"/>
        <item sd="0" x="5"/>
        <item sd="0" x="6"/>
        <item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</items>
    </pivotField>
  </pivotFields>
  <rowFields count="1">
    <field x="6"/>
  </rowFields>
  <rowItems count="25"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</rowItems>
  <colFields count="1">
    <field x="0"/>
  </colFields>
  <colItems count="4">
    <i>
      <x/>
    </i>
    <i>
      <x v="1"/>
    </i>
    <i>
      <x v="2"/>
    </i>
    <i>
      <x v="3"/>
    </i>
  </colItems>
  <dataFields count="1">
    <dataField name="Sum of dBhdt" fld="5" baseField="1" baseItem="13"/>
  </dataFields>
  <formats count="6">
    <format dxfId="9">
      <pivotArea dataOnly="0" labelOnly="1" fieldPosition="0">
        <references count="1">
          <reference field="6" count="0"/>
        </references>
      </pivotArea>
    </format>
    <format dxfId="8">
      <pivotArea field="6" type="button" dataOnly="0" labelOnly="1" outline="0" axis="axisRow" fieldPosition="0"/>
    </format>
    <format dxfId="7">
      <pivotArea field="6" type="button" dataOnly="0" labelOnly="1" outline="0" axis="axisRow" fieldPosition="0"/>
    </format>
    <format dxfId="6">
      <pivotArea field="6" type="button" dataOnly="0" labelOnly="1" outline="0" axis="axisRow" fieldPosition="0"/>
    </format>
    <format dxfId="5">
      <pivotArea dataOnly="0" labelOnly="1" fieldPosition="0">
        <references count="1">
          <reference field="6" count="0"/>
        </references>
      </pivotArea>
    </format>
    <format dxfId="4">
      <pivotArea type="origin" dataOnly="0" labelOnly="1" outline="0" fieldPosition="0"/>
    </format>
  </formats>
  <chartFormats count="4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Query from INTERMAGNET" connectionId="5" autoFormatId="16" applyNumberFormats="0" applyBorderFormats="0" applyFontFormats="0" applyPatternFormats="0" applyAlignmentFormats="0" applyWidthHeightFormats="0">
  <queryTableRefresh nextId="8" unboundColumnsRight="2">
    <queryTableFields count="5">
      <queryTableField id="1" name="Station ID" tableColumnId="1"/>
      <queryTableField id="2" name="Max dBHdt" tableColumnId="2"/>
      <queryTableField id="3" name="Latitude" tableColumnId="3"/>
      <queryTableField id="6" dataBound="0" tableColumnId="6"/>
      <queryTableField id="7" dataBound="0" tableColumnId="4"/>
    </queryTableFields>
  </queryTableRefresh>
</queryTable>
</file>

<file path=xl/queryTables/queryTable2.xml><?xml version="1.0" encoding="utf-8"?>
<queryTable xmlns="http://schemas.openxmlformats.org/spreadsheetml/2006/main" name="Query from INTERMAGNET" connectionId="4" autoFormatId="16" applyNumberFormats="0" applyBorderFormats="0" applyFontFormats="0" applyPatternFormats="0" applyAlignmentFormats="0" applyWidthHeightFormats="0">
  <queryTableRefresh nextId="8" unboundColumnsRight="2">
    <queryTableFields count="5">
      <queryTableField id="1" name="Station ID" tableColumnId="1"/>
      <queryTableField id="2" name="Max dBHdt" tableColumnId="2"/>
      <queryTableField id="3" name="Latitude" tableColumnId="3"/>
      <queryTableField id="6" dataBound="0" tableColumnId="6"/>
      <queryTableField id="7" dataBound="0" tableColumnId="4"/>
    </queryTableFields>
  </queryTableRefresh>
</queryTable>
</file>

<file path=xl/queryTables/queryTable3.xml><?xml version="1.0" encoding="utf-8"?>
<queryTable xmlns="http://schemas.openxmlformats.org/spreadsheetml/2006/main" name="Query from INTERMAGNET" connectionId="2" autoFormatId="16" applyNumberFormats="0" applyBorderFormats="0" applyFontFormats="0" applyPatternFormats="0" applyAlignmentFormats="0" applyWidthHeightFormats="0">
  <queryTableRefresh nextId="8" unboundColumnsRight="2">
    <queryTableFields count="5">
      <queryTableField id="1" name="Station ID" tableColumnId="1"/>
      <queryTableField id="2" name="Max dBHdt" tableColumnId="2"/>
      <queryTableField id="3" name="Latitude" tableColumnId="3"/>
      <queryTableField id="6" dataBound="0" tableColumnId="6"/>
      <queryTableField id="7" dataBound="0" tableColumnId="4"/>
    </queryTableFields>
  </queryTableRefresh>
</queryTable>
</file>

<file path=xl/queryTables/queryTable4.xml><?xml version="1.0" encoding="utf-8"?>
<queryTable xmlns="http://schemas.openxmlformats.org/spreadsheetml/2006/main" name="Query from INTERMAGNET" connectionId="3" autoFormatId="16" applyNumberFormats="0" applyBorderFormats="0" applyFontFormats="0" applyPatternFormats="0" applyAlignmentFormats="0" applyWidthHeightFormats="0">
  <queryTableRefresh nextId="8" unboundColumnsRight="2">
    <queryTableFields count="5">
      <queryTableField id="1" name="Station ID" tableColumnId="1"/>
      <queryTableField id="2" name="Max dBHdt" tableColumnId="2"/>
      <queryTableField id="3" name="Latitude" tableColumnId="3"/>
      <queryTableField id="6" dataBound="0" tableColumnId="6"/>
      <queryTableField id="7" dataBound="0" tableColumnId="4"/>
    </queryTableFields>
  </queryTableRefresh>
</queryTable>
</file>

<file path=xl/queryTables/queryTable5.xml><?xml version="1.0" encoding="utf-8"?>
<queryTable xmlns="http://schemas.openxmlformats.org/spreadsheetml/2006/main" name="Query from Geomagnetism_1" connectionId="1" autoFormatId="16" applyNumberFormats="0" applyBorderFormats="0" applyFontFormats="0" applyPatternFormats="0" applyAlignmentFormats="0" applyWidthHeightFormats="0">
  <queryTableRefresh nextId="9" unboundColumnsRight="3">
    <queryTableFields count="8">
      <queryTableField id="1" name="Station ID" tableColumnId="1"/>
      <queryTableField id="2" name="Time" tableColumnId="2"/>
      <queryTableField id="3" name="Interval" tableColumnId="3"/>
      <queryTableField id="4" name="X" tableColumnId="4"/>
      <queryTableField id="5" name="Y" tableColumnId="5"/>
      <queryTableField id="6" dataBound="0" tableColumnId="6"/>
      <queryTableField id="7" dataBound="0" tableColumnId="7"/>
      <queryTableField id="8" dataBound="0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id="5" name="Table_Query_from_INTERMAGNET456" displayName="Table_Query_from_INTERMAGNET456" ref="A2:E31" tableType="queryTable" totalsRowShown="0">
  <autoFilter ref="A2:E31"/>
  <sortState ref="A3:E31">
    <sortCondition ref="A2:A31"/>
  </sortState>
  <tableColumns count="5">
    <tableColumn id="1" uniqueName="1" name="Station ID" queryTableFieldId="1"/>
    <tableColumn id="2" uniqueName="2" name="Max dBHdT" queryTableFieldId="2" dataDxfId="19"/>
    <tableColumn id="3" uniqueName="3" name="Latitude" queryTableFieldId="3" dataDxfId="18"/>
    <tableColumn id="6" uniqueName="6" name="Abs latitude" queryTableFieldId="6" dataDxfId="17">
      <calculatedColumnFormula>ABS(Table_Query_from_INTERMAGNET456[[#This Row],[Latitude]])</calculatedColumnFormula>
    </tableColumn>
    <tableColumn id="4" uniqueName="4" name="Sin latitude" queryTableFieldId="7" dataDxfId="16">
      <calculatedColumnFormula>SIN(Table_Query_from_INTERMAGNET456[[#This Row],[Abs latitude]]/180*PI())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le_Query_from_INTERMAGNET45" displayName="Table_Query_from_INTERMAGNET45" ref="A2:E60" tableType="queryTable" totalsRowShown="0">
  <autoFilter ref="A2:E60"/>
  <sortState ref="A3:E60">
    <sortCondition descending="1" ref="B1:B94"/>
  </sortState>
  <tableColumns count="5">
    <tableColumn id="1" uniqueName="1" name="Station ID" queryTableFieldId="1"/>
    <tableColumn id="2" uniqueName="2" name="Max dBHdT" queryTableFieldId="2"/>
    <tableColumn id="3" uniqueName="3" name="Latitude" queryTableFieldId="3"/>
    <tableColumn id="6" uniqueName="6" name="Abs latitude" queryTableFieldId="6" dataDxfId="15">
      <calculatedColumnFormula>ABS(Table_Query_from_INTERMAGNET45[[#This Row],[Latitude]])</calculatedColumnFormula>
    </tableColumn>
    <tableColumn id="4" uniqueName="4" name="Sin latitude" queryTableFieldId="7" dataDxfId="14">
      <calculatedColumnFormula>SIN(Table_Query_from_INTERMAGNET45[[#This Row],[Abs latitude]]/180*PI())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Table_Query_from_INTERMAGNET" displayName="Table_Query_from_INTERMAGNET" ref="A2:E115" tableType="queryTable" totalsRowShown="0">
  <autoFilter ref="A2:E115"/>
  <sortState ref="A3:E115">
    <sortCondition descending="1" ref="B1:B94"/>
  </sortState>
  <tableColumns count="5">
    <tableColumn id="1" uniqueName="1" name="Station ID" queryTableFieldId="1"/>
    <tableColumn id="2" uniqueName="2" name="Max dBHdT" queryTableFieldId="2"/>
    <tableColumn id="3" uniqueName="3" name="Latitude" queryTableFieldId="3"/>
    <tableColumn id="6" uniqueName="6" name="Abs latitude" queryTableFieldId="6" dataDxfId="13">
      <calculatedColumnFormula>ABS(Table_Query_from_INTERMAGNET[[#This Row],[Latitude]])</calculatedColumnFormula>
    </tableColumn>
    <tableColumn id="4" uniqueName="4" name="Sin latitude" queryTableFieldId="7" dataDxfId="12">
      <calculatedColumnFormula>SIN(Table_Query_from_INTERMAGNET[[#This Row],[Abs latitude]]/180*PI())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3" name="Table_Query_from_INTERMAGNET4" displayName="Table_Query_from_INTERMAGNET4" ref="A2:E112" tableType="queryTable" totalsRowShown="0">
  <autoFilter ref="A2:E112"/>
  <sortState ref="A3:E112">
    <sortCondition descending="1" ref="B2:B112"/>
  </sortState>
  <tableColumns count="5">
    <tableColumn id="1" uniqueName="1" name="Station ID" queryTableFieldId="1"/>
    <tableColumn id="2" uniqueName="2" name="Max dBHdT" queryTableFieldId="2"/>
    <tableColumn id="3" uniqueName="3" name="Latitude" queryTableFieldId="3"/>
    <tableColumn id="6" uniqueName="6" name="Abs latitude" queryTableFieldId="6" dataDxfId="11">
      <calculatedColumnFormula>ABS(Table_Query_from_INTERMAGNET4[[#This Row],[Latitude]])</calculatedColumnFormula>
    </tableColumn>
    <tableColumn id="4" uniqueName="4" name="Sin latitude" queryTableFieldId="7" dataDxfId="10">
      <calculatedColumnFormula>SIN(Table_Query_from_INTERMAGNET4[[#This Row],[Abs latitude]]/180*PI())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le_Query_from_Geomagnetism_1" displayName="Table_Query_from_Geomagnetism_1" ref="A1:H101" tableType="queryTable" totalsRowShown="0">
  <autoFilter ref="A1:H101"/>
  <sortState ref="A2:E101">
    <sortCondition ref="A2:A101"/>
    <sortCondition ref="B2:B101"/>
  </sortState>
  <tableColumns count="8">
    <tableColumn id="1" uniqueName="1" name="Station ID" queryTableFieldId="1"/>
    <tableColumn id="2" uniqueName="2" name="Time" queryTableFieldId="2" dataDxfId="3"/>
    <tableColumn id="3" uniqueName="3" name="Interval" queryTableFieldId="3"/>
    <tableColumn id="4" uniqueName="4" name="X" queryTableFieldId="4"/>
    <tableColumn id="5" uniqueName="5" name="Y" queryTableFieldId="5"/>
    <tableColumn id="6" uniqueName="6" name="dBhdt" queryTableFieldId="6" dataDxfId="2">
      <calculatedColumnFormula>IF(Table_Query_from_Geomagnetism_1[[#This Row],[Station ID]]=A1,SQRT((Table_Query_from_Geomagnetism_1[[#This Row],[X]]-D1)^2+(Table_Query_from_Geomagnetism_1[[#This Row],[Y]]-E1)^2)/10*(60/10),"")</calculatedColumnFormula>
    </tableColumn>
    <tableColumn id="7" uniqueName="7" name="Column1" queryTableFieldId="7" dataDxfId="1">
      <calculatedColumnFormula>N(Table_Query_from_Geomagnetism_1[[#This Row],[Time]])+5/60/60/24</calculatedColumnFormula>
    </tableColumn>
    <tableColumn id="8" uniqueName="8" name="Column2" queryTableFieldId="8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1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B5" sqref="B5"/>
    </sheetView>
  </sheetViews>
  <sheetFormatPr defaultRowHeight="15" x14ac:dyDescent="0.25"/>
  <cols>
    <col min="1" max="1" width="11.85546875" bestFit="1" customWidth="1"/>
    <col min="2" max="2" width="13.28515625" bestFit="1" customWidth="1"/>
    <col min="3" max="3" width="10.5703125" customWidth="1"/>
    <col min="4" max="4" width="14" bestFit="1" customWidth="1"/>
    <col min="5" max="5" width="13.42578125" bestFit="1" customWidth="1"/>
  </cols>
  <sheetData>
    <row r="1" spans="1:6" x14ac:dyDescent="0.25">
      <c r="A1" s="4" t="s">
        <v>107</v>
      </c>
    </row>
    <row r="2" spans="1:6" x14ac:dyDescent="0.25">
      <c r="A2" t="s">
        <v>0</v>
      </c>
      <c r="B2" t="s">
        <v>128</v>
      </c>
      <c r="C2" t="s">
        <v>1</v>
      </c>
      <c r="D2" t="s">
        <v>81</v>
      </c>
      <c r="E2" t="s">
        <v>82</v>
      </c>
      <c r="F2" s="3"/>
    </row>
    <row r="3" spans="1:6" x14ac:dyDescent="0.25">
      <c r="A3" t="s">
        <v>9</v>
      </c>
      <c r="B3" s="1">
        <v>1575.8162964000594</v>
      </c>
      <c r="C3" s="1">
        <v>65.05999755859375</v>
      </c>
      <c r="D3" s="1">
        <f>ABS(Table_Query_from_INTERMAGNET456[[#This Row],[Latitude]])</f>
        <v>65.05999755859375</v>
      </c>
      <c r="E3" s="1">
        <f>SIN(Table_Query_from_INTERMAGNET456[[#This Row],[Abs latitude]]/180*PI())</f>
        <v>0.90674983685818389</v>
      </c>
    </row>
    <row r="4" spans="1:6" x14ac:dyDescent="0.25">
      <c r="A4" t="s">
        <v>60</v>
      </c>
      <c r="B4" s="1">
        <v>188.66372200293304</v>
      </c>
      <c r="C4" s="1">
        <v>-49.119998931884766</v>
      </c>
      <c r="D4" s="1">
        <f>ABS(Table_Query_from_INTERMAGNET456[[#This Row],[Latitude]])</f>
        <v>49.119998931884766</v>
      </c>
      <c r="E4" s="1">
        <f>SIN(Table_Query_from_INTERMAGNET456[[#This Row],[Abs latitude]]/180*PI())</f>
        <v>0.75608195857186045</v>
      </c>
    </row>
    <row r="5" spans="1:6" x14ac:dyDescent="0.25">
      <c r="A5" t="s">
        <v>23</v>
      </c>
      <c r="B5" s="1">
        <v>1470.8351369205184</v>
      </c>
      <c r="C5" s="1">
        <v>52.040000915527344</v>
      </c>
      <c r="D5" s="1">
        <f>ABS(Table_Query_from_INTERMAGNET456[[#This Row],[Latitude]])</f>
        <v>52.040000915527344</v>
      </c>
      <c r="E5" s="1">
        <f>SIN(Table_Query_from_INTERMAGNET456[[#This Row],[Abs latitude]]/180*PI())</f>
        <v>0.78844038416009921</v>
      </c>
    </row>
    <row r="6" spans="1:6" x14ac:dyDescent="0.25">
      <c r="A6" t="s">
        <v>13</v>
      </c>
      <c r="B6" s="1">
        <v>526.31739473439404</v>
      </c>
      <c r="C6" s="1">
        <v>74.680000305175781</v>
      </c>
      <c r="D6" s="1">
        <f>ABS(Table_Query_from_INTERMAGNET456[[#This Row],[Latitude]])</f>
        <v>74.680000305175781</v>
      </c>
      <c r="E6" s="1">
        <f>SIN(Table_Query_from_INTERMAGNET456[[#This Row],[Abs latitude]]/180*PI())</f>
        <v>0.96446525203215339</v>
      </c>
    </row>
    <row r="7" spans="1:6" x14ac:dyDescent="0.25">
      <c r="A7" t="s">
        <v>57</v>
      </c>
      <c r="B7" s="1">
        <v>180.67314453523522</v>
      </c>
      <c r="C7" s="1">
        <v>49.310001373291016</v>
      </c>
      <c r="D7" s="1">
        <f>ABS(Table_Query_from_INTERMAGNET456[[#This Row],[Latitude]])</f>
        <v>49.310001373291016</v>
      </c>
      <c r="E7" s="1">
        <f>SIN(Table_Query_from_INTERMAGNET456[[#This Row],[Abs latitude]]/180*PI())</f>
        <v>0.7582481529185825</v>
      </c>
    </row>
    <row r="8" spans="1:6" x14ac:dyDescent="0.25">
      <c r="A8" t="s">
        <v>6</v>
      </c>
      <c r="B8" s="1">
        <v>1386.7977051466446</v>
      </c>
      <c r="C8" s="1">
        <v>69.680000305175781</v>
      </c>
      <c r="D8" s="1">
        <f>ABS(Table_Query_from_INTERMAGNET456[[#This Row],[Latitude]])</f>
        <v>69.680000305175781</v>
      </c>
      <c r="E8" s="1">
        <f>SIN(Table_Query_from_INTERMAGNET456[[#This Row],[Abs latitude]]/180*PI())</f>
        <v>0.93776777593628069</v>
      </c>
    </row>
    <row r="9" spans="1:6" x14ac:dyDescent="0.25">
      <c r="A9" t="s">
        <v>8</v>
      </c>
      <c r="B9" s="1">
        <v>345.41134897394437</v>
      </c>
      <c r="C9" s="1">
        <v>77.739997863769531</v>
      </c>
      <c r="D9" s="1">
        <f>ABS(Table_Query_from_INTERMAGNET456[[#This Row],[Latitude]])</f>
        <v>77.739997863769531</v>
      </c>
      <c r="E9" s="1">
        <f>SIN(Table_Query_from_INTERMAGNET456[[#This Row],[Abs latitude]]/180*PI())</f>
        <v>0.97719405167175633</v>
      </c>
    </row>
    <row r="10" spans="1:6" x14ac:dyDescent="0.25">
      <c r="A10" t="s">
        <v>12</v>
      </c>
      <c r="B10" s="1">
        <v>898.0539028922484</v>
      </c>
      <c r="C10" s="1">
        <v>64.849998474121094</v>
      </c>
      <c r="D10" s="1">
        <f>ABS(Table_Query_from_INTERMAGNET456[[#This Row],[Latitude]])</f>
        <v>64.849998474121094</v>
      </c>
      <c r="E10" s="1">
        <f>SIN(Table_Query_from_INTERMAGNET456[[#This Row],[Abs latitude]]/180*PI())</f>
        <v>0.9051982590943537</v>
      </c>
    </row>
    <row r="11" spans="1:6" x14ac:dyDescent="0.25">
      <c r="A11" t="s">
        <v>48</v>
      </c>
      <c r="B11" s="1">
        <v>183.3303030052588</v>
      </c>
      <c r="C11" s="1">
        <v>-53.189998626708984</v>
      </c>
      <c r="D11" s="1">
        <f>ABS(Table_Query_from_INTERMAGNET456[[#This Row],[Latitude]])</f>
        <v>53.189998626708984</v>
      </c>
      <c r="E11" s="1">
        <f>SIN(Table_Query_from_INTERMAGNET456[[#This Row],[Abs latitude]]/180*PI())</f>
        <v>0.80062679505149892</v>
      </c>
    </row>
    <row r="12" spans="1:6" x14ac:dyDescent="0.25">
      <c r="A12" t="s">
        <v>11</v>
      </c>
      <c r="B12" s="1">
        <v>317.19394697881609</v>
      </c>
      <c r="C12" s="1">
        <v>-80.639999389648438</v>
      </c>
      <c r="D12" s="1">
        <f>ABS(Table_Query_from_INTERMAGNET456[[#This Row],[Latitude]])</f>
        <v>80.639999389648438</v>
      </c>
      <c r="E12" s="1">
        <f>SIN(Table_Query_from_INTERMAGNET456[[#This Row],[Abs latitude]]/180*PI())</f>
        <v>0.98668594247535213</v>
      </c>
    </row>
    <row r="13" spans="1:6" x14ac:dyDescent="0.25">
      <c r="A13" t="s">
        <v>21</v>
      </c>
      <c r="B13" s="1">
        <v>527.01518004702677</v>
      </c>
      <c r="C13" s="1">
        <v>69.699996948242188</v>
      </c>
      <c r="D13" s="1">
        <f>ABS(Table_Query_from_INTERMAGNET456[[#This Row],[Latitude]])</f>
        <v>69.699996948242188</v>
      </c>
      <c r="E13" s="1">
        <f>SIN(Table_Query_from_INTERMAGNET456[[#This Row],[Abs latitude]]/180*PI())</f>
        <v>0.93788891613298575</v>
      </c>
    </row>
    <row r="14" spans="1:6" x14ac:dyDescent="0.25">
      <c r="A14" t="s">
        <v>7</v>
      </c>
      <c r="B14" s="1">
        <v>1091.8474023415542</v>
      </c>
      <c r="C14" s="1">
        <v>76.629997253417969</v>
      </c>
      <c r="D14" s="1">
        <f>ABS(Table_Query_from_INTERMAGNET456[[#This Row],[Latitude]])</f>
        <v>76.629997253417969</v>
      </c>
      <c r="E14" s="1">
        <f>SIN(Table_Query_from_INTERMAGNET456[[#This Row],[Abs latitude]]/180*PI())</f>
        <v>0.97289707669149783</v>
      </c>
    </row>
    <row r="15" spans="1:6" x14ac:dyDescent="0.25">
      <c r="A15" t="s">
        <v>103</v>
      </c>
      <c r="B15" s="1">
        <v>438.04109396265551</v>
      </c>
      <c r="C15" s="1">
        <v>60.430000305175781</v>
      </c>
      <c r="D15" s="1">
        <f>ABS(Table_Query_from_INTERMAGNET456[[#This Row],[Latitude]])</f>
        <v>60.430000305175781</v>
      </c>
      <c r="E15" s="1">
        <f>SIN(Table_Query_from_INTERMAGNET456[[#This Row],[Abs latitude]]/180*PI())</f>
        <v>0.86975344028994694</v>
      </c>
    </row>
    <row r="16" spans="1:6" x14ac:dyDescent="0.25">
      <c r="A16" t="s">
        <v>73</v>
      </c>
      <c r="B16" s="1">
        <v>94.999804687299232</v>
      </c>
      <c r="C16" s="1">
        <v>-36.159999847412109</v>
      </c>
      <c r="D16" s="1">
        <f>ABS(Table_Query_from_INTERMAGNET456[[#This Row],[Latitude]])</f>
        <v>36.159999847412109</v>
      </c>
      <c r="E16" s="1">
        <f>SIN(Table_Query_from_INTERMAGNET456[[#This Row],[Abs latitude]]/180*PI())</f>
        <v>0.5900421570133183</v>
      </c>
    </row>
    <row r="17" spans="1:5" x14ac:dyDescent="0.25">
      <c r="A17" t="s">
        <v>65</v>
      </c>
      <c r="B17" s="1">
        <v>49.978283858310654</v>
      </c>
      <c r="C17" s="1">
        <v>-42.110000610351563</v>
      </c>
      <c r="D17" s="1">
        <f>ABS(Table_Query_from_INTERMAGNET456[[#This Row],[Latitude]])</f>
        <v>42.110000610351563</v>
      </c>
      <c r="E17" s="1">
        <f>SIN(Table_Query_from_INTERMAGNET456[[#This Row],[Abs latitude]]/180*PI())</f>
        <v>0.67055611586367125</v>
      </c>
    </row>
    <row r="18" spans="1:5" x14ac:dyDescent="0.25">
      <c r="A18" t="s">
        <v>62</v>
      </c>
      <c r="B18" s="1">
        <v>106.00161223714949</v>
      </c>
      <c r="C18" s="1">
        <v>28.770000457763672</v>
      </c>
      <c r="D18" s="1">
        <f>ABS(Table_Query_from_INTERMAGNET456[[#This Row],[Latitude]])</f>
        <v>28.770000457763672</v>
      </c>
      <c r="E18" s="1">
        <f>SIN(Table_Query_from_INTERMAGNET456[[#This Row],[Abs latitude]]/180*PI())</f>
        <v>0.48129478198346182</v>
      </c>
    </row>
    <row r="19" spans="1:5" x14ac:dyDescent="0.25">
      <c r="A19" t="s">
        <v>20</v>
      </c>
      <c r="B19" s="1">
        <v>2688.1834014813794</v>
      </c>
      <c r="C19" s="1">
        <v>55.740001678466797</v>
      </c>
      <c r="D19" s="1">
        <f>ABS(Table_Query_from_INTERMAGNET456[[#This Row],[Latitude]])</f>
        <v>55.740001678466797</v>
      </c>
      <c r="E19" s="1">
        <f>SIN(Table_Query_from_INTERMAGNET456[[#This Row],[Abs latitude]]/180*PI())</f>
        <v>0.82649152503912593</v>
      </c>
    </row>
    <row r="20" spans="1:5" x14ac:dyDescent="0.25">
      <c r="A20" t="s">
        <v>105</v>
      </c>
      <c r="B20" s="1">
        <v>553.65693348859998</v>
      </c>
      <c r="C20" s="1">
        <v>80.919998168945313</v>
      </c>
      <c r="D20" s="1">
        <f>ABS(Table_Query_from_INTERMAGNET456[[#This Row],[Latitude]])</f>
        <v>80.919998168945313</v>
      </c>
      <c r="E20" s="1">
        <f>SIN(Table_Query_from_INTERMAGNET456[[#This Row],[Abs latitude]]/180*PI())</f>
        <v>0.9874689491299552</v>
      </c>
    </row>
    <row r="21" spans="1:5" x14ac:dyDescent="0.25">
      <c r="A21" t="s">
        <v>27</v>
      </c>
      <c r="B21" s="1">
        <v>811.62121707111623</v>
      </c>
      <c r="C21" s="1">
        <v>62.450000762939453</v>
      </c>
      <c r="D21" s="1">
        <f>ABS(Table_Query_from_INTERMAGNET456[[#This Row],[Latitude]])</f>
        <v>62.450000762939453</v>
      </c>
      <c r="E21" s="1">
        <f>SIN(Table_Query_from_INTERMAGNET456[[#This Row],[Abs latitude]]/180*PI())</f>
        <v>0.88660754995868429</v>
      </c>
    </row>
    <row r="22" spans="1:5" x14ac:dyDescent="0.25">
      <c r="A22" t="s">
        <v>16</v>
      </c>
      <c r="B22" s="1">
        <v>528.56152078069397</v>
      </c>
      <c r="C22" s="1">
        <v>67.290000915527344</v>
      </c>
      <c r="D22" s="1">
        <f>ABS(Table_Query_from_INTERMAGNET456[[#This Row],[Latitude]])</f>
        <v>67.290000915527344</v>
      </c>
      <c r="E22" s="1">
        <f>SIN(Table_Query_from_INTERMAGNET456[[#This Row],[Abs latitude]]/180*PI())</f>
        <v>0.92247072826406307</v>
      </c>
    </row>
    <row r="23" spans="1:5" x14ac:dyDescent="0.25">
      <c r="A23" t="s">
        <v>49</v>
      </c>
      <c r="B23" s="1">
        <v>711.83214313488259</v>
      </c>
      <c r="C23" s="1">
        <v>57.189998626708984</v>
      </c>
      <c r="D23" s="1">
        <f>ABS(Table_Query_from_INTERMAGNET456[[#This Row],[Latitude]])</f>
        <v>57.189998626708984</v>
      </c>
      <c r="E23" s="1">
        <f>SIN(Table_Query_from_INTERMAGNET456[[#This Row],[Abs latitude]]/180*PI())</f>
        <v>0.84047203178763519</v>
      </c>
    </row>
    <row r="24" spans="1:5" x14ac:dyDescent="0.25">
      <c r="A24" t="s">
        <v>38</v>
      </c>
      <c r="B24" s="1">
        <v>945.33062999143317</v>
      </c>
      <c r="C24" s="1">
        <v>-58.419998168945313</v>
      </c>
      <c r="D24" s="1">
        <f>ABS(Table_Query_from_INTERMAGNET456[[#This Row],[Latitude]])</f>
        <v>58.419998168945313</v>
      </c>
      <c r="E24" s="1">
        <f>SIN(Table_Query_from_INTERMAGNET456[[#This Row],[Abs latitude]]/180*PI())</f>
        <v>0.85190977109902144</v>
      </c>
    </row>
    <row r="25" spans="1:5" x14ac:dyDescent="0.25">
      <c r="A25" t="s">
        <v>5</v>
      </c>
      <c r="B25" s="1">
        <v>308.58548248418947</v>
      </c>
      <c r="C25" s="1">
        <v>83.959999084472656</v>
      </c>
      <c r="D25" s="1">
        <f>ABS(Table_Query_from_INTERMAGNET456[[#This Row],[Latitude]])</f>
        <v>83.959999084472656</v>
      </c>
      <c r="E25" s="1">
        <f>SIN(Table_Query_from_INTERMAGNET456[[#This Row],[Abs latitude]]/180*PI())</f>
        <v>0.99444867670006243</v>
      </c>
    </row>
    <row r="26" spans="1:5" x14ac:dyDescent="0.25">
      <c r="A26" t="s">
        <v>22</v>
      </c>
      <c r="B26" s="1">
        <v>424.87906367577114</v>
      </c>
      <c r="C26" s="1">
        <v>59.819999694824219</v>
      </c>
      <c r="D26" s="1">
        <f>ABS(Table_Query_from_INTERMAGNET456[[#This Row],[Latitude]])</f>
        <v>59.819999694824219</v>
      </c>
      <c r="E26" s="1">
        <f>SIN(Table_Query_from_INTERMAGNET456[[#This Row],[Abs latitude]]/180*PI())</f>
        <v>0.86445033370330626</v>
      </c>
    </row>
    <row r="27" spans="1:5" x14ac:dyDescent="0.25">
      <c r="A27" t="s">
        <v>10</v>
      </c>
      <c r="B27" s="1">
        <v>1997.0090134999391</v>
      </c>
      <c r="C27" s="1">
        <v>63.590000152587891</v>
      </c>
      <c r="D27" s="1">
        <f>ABS(Table_Query_from_INTERMAGNET456[[#This Row],[Latitude]])</f>
        <v>63.590000152587891</v>
      </c>
      <c r="E27" s="1">
        <f>SIN(Table_Query_from_INTERMAGNET456[[#This Row],[Abs latitude]]/180*PI())</f>
        <v>0.89563414430341826</v>
      </c>
    </row>
    <row r="28" spans="1:5" x14ac:dyDescent="0.25">
      <c r="A28" t="s">
        <v>46</v>
      </c>
      <c r="B28" s="1">
        <v>565.46794780959954</v>
      </c>
      <c r="C28" s="1">
        <v>55.299999237060547</v>
      </c>
      <c r="D28" s="1">
        <f>ABS(Table_Query_from_INTERMAGNET456[[#This Row],[Latitude]])</f>
        <v>55.299999237060547</v>
      </c>
      <c r="E28" s="1">
        <f>SIN(Table_Query_from_INTERMAGNET456[[#This Row],[Abs latitude]]/180*PI())</f>
        <v>0.82214403345032194</v>
      </c>
    </row>
    <row r="29" spans="1:5" x14ac:dyDescent="0.25">
      <c r="A29" t="s">
        <v>3</v>
      </c>
      <c r="B29" s="1">
        <v>285.93987020875562</v>
      </c>
      <c r="C29" s="1">
        <v>86.120002746582031</v>
      </c>
      <c r="D29" s="1">
        <f>ABS(Table_Query_from_INTERMAGNET456[[#This Row],[Latitude]])</f>
        <v>86.120002746582031</v>
      </c>
      <c r="E29" s="1">
        <f>SIN(Table_Query_from_INTERMAGNET456[[#This Row],[Abs latitude]]/180*PI())</f>
        <v>0.99770796311174426</v>
      </c>
    </row>
    <row r="30" spans="1:5" x14ac:dyDescent="0.25">
      <c r="A30" t="s">
        <v>40</v>
      </c>
      <c r="B30" s="1">
        <v>660.9841147864297</v>
      </c>
      <c r="C30" s="1">
        <v>54.060001373291016</v>
      </c>
      <c r="D30" s="1">
        <f>ABS(Table_Query_from_INTERMAGNET456[[#This Row],[Latitude]])</f>
        <v>54.060001373291016</v>
      </c>
      <c r="E30" s="1">
        <f>SIN(Table_Query_from_INTERMAGNET456[[#This Row],[Abs latitude]]/180*PI())</f>
        <v>0.80963209201410025</v>
      </c>
    </row>
    <row r="31" spans="1:5" x14ac:dyDescent="0.25">
      <c r="A31" t="s">
        <v>30</v>
      </c>
      <c r="B31" s="1">
        <v>478.50600832173467</v>
      </c>
      <c r="C31" s="1">
        <v>50.060001373291016</v>
      </c>
      <c r="D31" s="1">
        <f>ABS(Table_Query_from_INTERMAGNET456[[#This Row],[Latitude]])</f>
        <v>50.060001373291016</v>
      </c>
      <c r="E31" s="1">
        <f>SIN(Table_Query_from_INTERMAGNET456[[#This Row],[Abs latitude]]/180*PI())</f>
        <v>0.76671716396331158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topLeftCell="A29" workbookViewId="0">
      <selection activeCell="C40" sqref="C40"/>
    </sheetView>
  </sheetViews>
  <sheetFormatPr defaultRowHeight="15" x14ac:dyDescent="0.25"/>
  <cols>
    <col min="1" max="1" width="11.85546875" bestFit="1" customWidth="1"/>
    <col min="2" max="2" width="13.28515625" bestFit="1" customWidth="1"/>
    <col min="3" max="3" width="12.7109375" bestFit="1" customWidth="1"/>
    <col min="4" max="4" width="14" bestFit="1" customWidth="1"/>
    <col min="5" max="5" width="13.42578125" bestFit="1" customWidth="1"/>
  </cols>
  <sheetData>
    <row r="1" spans="1:6" x14ac:dyDescent="0.25">
      <c r="A1" s="4" t="s">
        <v>106</v>
      </c>
    </row>
    <row r="2" spans="1:6" x14ac:dyDescent="0.25">
      <c r="A2" t="s">
        <v>0</v>
      </c>
      <c r="B2" t="s">
        <v>128</v>
      </c>
      <c r="C2" t="s">
        <v>1</v>
      </c>
      <c r="D2" t="s">
        <v>81</v>
      </c>
      <c r="E2" t="s">
        <v>82</v>
      </c>
      <c r="F2" s="3"/>
    </row>
    <row r="3" spans="1:6" x14ac:dyDescent="0.25">
      <c r="A3" t="s">
        <v>23</v>
      </c>
      <c r="B3">
        <v>1994.4001604492514</v>
      </c>
      <c r="C3">
        <v>52.040000915527344</v>
      </c>
      <c r="D3">
        <f>ABS(Table_Query_from_INTERMAGNET45[[#This Row],[Latitude]])</f>
        <v>52.040000915527344</v>
      </c>
      <c r="E3">
        <f>SIN(Table_Query_from_INTERMAGNET45[[#This Row],[Abs latitude]]/180*PI())</f>
        <v>0.78844038416009921</v>
      </c>
    </row>
    <row r="4" spans="1:6" x14ac:dyDescent="0.25">
      <c r="A4" t="s">
        <v>87</v>
      </c>
      <c r="B4">
        <v>1404.5338194575452</v>
      </c>
      <c r="C4">
        <v>71.230003356933594</v>
      </c>
      <c r="D4">
        <f>ABS(Table_Query_from_INTERMAGNET45[[#This Row],[Latitude]])</f>
        <v>71.230003356933594</v>
      </c>
      <c r="E4">
        <f>SIN(Table_Query_from_INTERMAGNET45[[#This Row],[Abs latitude]]/180*PI())</f>
        <v>0.94681788711914971</v>
      </c>
    </row>
    <row r="5" spans="1:6" x14ac:dyDescent="0.25">
      <c r="A5" t="s">
        <v>9</v>
      </c>
      <c r="B5">
        <v>1255.3668786454421</v>
      </c>
      <c r="C5">
        <v>65.150001525878906</v>
      </c>
      <c r="D5">
        <f>ABS(Table_Query_from_INTERMAGNET45[[#This Row],[Latitude]])</f>
        <v>65.150001525878906</v>
      </c>
      <c r="E5">
        <f>SIN(Table_Query_from_INTERMAGNET45[[#This Row],[Abs latitude]]/180*PI())</f>
        <v>0.90741110312047391</v>
      </c>
    </row>
    <row r="6" spans="1:6" x14ac:dyDescent="0.25">
      <c r="A6" t="s">
        <v>24</v>
      </c>
      <c r="B6">
        <v>1129.8597258067039</v>
      </c>
      <c r="C6">
        <v>52.880001068115234</v>
      </c>
      <c r="D6">
        <f>ABS(Table_Query_from_INTERMAGNET45[[#This Row],[Latitude]])</f>
        <v>52.880001068115234</v>
      </c>
      <c r="E6">
        <f>SIN(Table_Query_from_INTERMAGNET45[[#This Row],[Abs latitude]]/180*PI())</f>
        <v>0.79737333217897322</v>
      </c>
    </row>
    <row r="7" spans="1:6" x14ac:dyDescent="0.25">
      <c r="A7" t="s">
        <v>6</v>
      </c>
      <c r="B7">
        <v>1126.6935031320629</v>
      </c>
      <c r="C7">
        <v>69.819999694824219</v>
      </c>
      <c r="D7">
        <f>ABS(Table_Query_from_INTERMAGNET45[[#This Row],[Latitude]])</f>
        <v>69.819999694824219</v>
      </c>
      <c r="E7">
        <f>SIN(Table_Query_from_INTERMAGNET45[[#This Row],[Abs latitude]]/180*PI())</f>
        <v>0.93861349555289431</v>
      </c>
    </row>
    <row r="8" spans="1:6" x14ac:dyDescent="0.25">
      <c r="A8" t="s">
        <v>18</v>
      </c>
      <c r="B8">
        <v>991.32821255122155</v>
      </c>
      <c r="C8">
        <v>58.110000610351563</v>
      </c>
      <c r="D8">
        <f>ABS(Table_Query_from_INTERMAGNET45[[#This Row],[Latitude]])</f>
        <v>58.110000610351563</v>
      </c>
      <c r="E8">
        <f>SIN(Table_Query_from_INTERMAGNET45[[#This Row],[Abs latitude]]/180*PI())</f>
        <v>0.84906391021412864</v>
      </c>
    </row>
    <row r="9" spans="1:6" x14ac:dyDescent="0.25">
      <c r="A9" t="s">
        <v>103</v>
      </c>
      <c r="B9">
        <v>892.15525554692556</v>
      </c>
      <c r="C9">
        <v>60.240001678466797</v>
      </c>
      <c r="D9">
        <f>ABS(Table_Query_from_INTERMAGNET45[[#This Row],[Latitude]])</f>
        <v>60.240001678466797</v>
      </c>
      <c r="E9">
        <f>SIN(Table_Query_from_INTERMAGNET45[[#This Row],[Abs latitude]]/180*PI())</f>
        <v>0.86811220968922698</v>
      </c>
    </row>
    <row r="10" spans="1:6" x14ac:dyDescent="0.25">
      <c r="A10" t="s">
        <v>27</v>
      </c>
      <c r="B10">
        <v>851.18858075047035</v>
      </c>
      <c r="C10">
        <v>62.360000610351563</v>
      </c>
      <c r="D10">
        <f>ABS(Table_Query_from_INTERMAGNET45[[#This Row],[Latitude]])</f>
        <v>62.360000610351563</v>
      </c>
      <c r="E10">
        <f>SIN(Table_Query_from_INTERMAGNET45[[#This Row],[Abs latitude]]/180*PI())</f>
        <v>0.88587992658800507</v>
      </c>
    </row>
    <row r="11" spans="1:6" x14ac:dyDescent="0.25">
      <c r="A11" t="s">
        <v>12</v>
      </c>
      <c r="B11">
        <v>804.84703515637057</v>
      </c>
      <c r="C11">
        <v>64.94000244140625</v>
      </c>
      <c r="D11">
        <f>ABS(Table_Query_from_INTERMAGNET45[[#This Row],[Latitude]])</f>
        <v>64.94000244140625</v>
      </c>
      <c r="E11">
        <f>SIN(Table_Query_from_INTERMAGNET45[[#This Row],[Abs latitude]]/180*PI())</f>
        <v>0.90586474341838441</v>
      </c>
    </row>
    <row r="12" spans="1:6" x14ac:dyDescent="0.25">
      <c r="A12" t="s">
        <v>38</v>
      </c>
      <c r="B12">
        <v>757.73346237314877</v>
      </c>
      <c r="C12">
        <v>-58.400001525878906</v>
      </c>
      <c r="D12">
        <f>ABS(Table_Query_from_INTERMAGNET45[[#This Row],[Latitude]])</f>
        <v>58.400001525878906</v>
      </c>
      <c r="E12">
        <f>SIN(Table_Query_from_INTERMAGNET45[[#This Row],[Abs latitude]]/180*PI())</f>
        <v>0.85172694809763616</v>
      </c>
    </row>
    <row r="13" spans="1:6" x14ac:dyDescent="0.25">
      <c r="A13" t="s">
        <v>91</v>
      </c>
      <c r="B13">
        <v>740.67030452151926</v>
      </c>
      <c r="C13">
        <v>25.709999084472656</v>
      </c>
      <c r="D13">
        <f>ABS(Table_Query_from_INTERMAGNET45[[#This Row],[Latitude]])</f>
        <v>25.709999084472656</v>
      </c>
      <c r="E13">
        <f>SIN(Table_Query_from_INTERMAGNET45[[#This Row],[Abs latitude]]/180*PI())</f>
        <v>0.43381633119303165</v>
      </c>
    </row>
    <row r="14" spans="1:6" x14ac:dyDescent="0.25">
      <c r="A14" t="s">
        <v>122</v>
      </c>
      <c r="B14">
        <v>735.95900021672401</v>
      </c>
      <c r="C14">
        <v>63.369998931884766</v>
      </c>
      <c r="D14">
        <f>ABS(Table_Query_from_INTERMAGNET45[[#This Row],[Latitude]])</f>
        <v>63.369998931884766</v>
      </c>
      <c r="E14">
        <f>SIN(Table_Query_from_INTERMAGNET45[[#This Row],[Abs latitude]]/180*PI())</f>
        <v>0.89391965981528876</v>
      </c>
    </row>
    <row r="15" spans="1:6" x14ac:dyDescent="0.25">
      <c r="A15" t="s">
        <v>20</v>
      </c>
      <c r="B15">
        <v>699.21384425653355</v>
      </c>
      <c r="C15">
        <v>55.799999237060547</v>
      </c>
      <c r="D15">
        <f>ABS(Table_Query_from_INTERMAGNET45[[#This Row],[Latitude]])</f>
        <v>55.799999237060547</v>
      </c>
      <c r="E15">
        <f>SIN(Table_Query_from_INTERMAGNET45[[#This Row],[Abs latitude]]/180*PI())</f>
        <v>0.82708056678996889</v>
      </c>
    </row>
    <row r="16" spans="1:6" x14ac:dyDescent="0.25">
      <c r="A16" t="s">
        <v>119</v>
      </c>
      <c r="B16">
        <v>693.33664262030754</v>
      </c>
      <c r="C16">
        <v>64.540000915527344</v>
      </c>
      <c r="D16">
        <f>ABS(Table_Query_from_INTERMAGNET45[[#This Row],[Latitude]])</f>
        <v>64.540000915527344</v>
      </c>
      <c r="E16">
        <f>SIN(Table_Query_from_INTERMAGNET45[[#This Row],[Abs latitude]]/180*PI())</f>
        <v>0.90288562468417388</v>
      </c>
    </row>
    <row r="17" spans="1:5" x14ac:dyDescent="0.25">
      <c r="A17" t="s">
        <v>48</v>
      </c>
      <c r="B17">
        <v>648.3224506370268</v>
      </c>
      <c r="C17">
        <v>-53.150001525878906</v>
      </c>
      <c r="D17">
        <f>ABS(Table_Query_from_INTERMAGNET45[[#This Row],[Latitude]])</f>
        <v>53.150001525878906</v>
      </c>
      <c r="E17">
        <f>SIN(Table_Query_from_INTERMAGNET45[[#This Row],[Abs latitude]]/180*PI())</f>
        <v>0.80020833538620106</v>
      </c>
    </row>
    <row r="18" spans="1:5" x14ac:dyDescent="0.25">
      <c r="A18" t="s">
        <v>30</v>
      </c>
      <c r="B18">
        <v>641.72657728973638</v>
      </c>
      <c r="C18">
        <v>50.029998779296875</v>
      </c>
      <c r="D18">
        <f>ABS(Table_Query_from_INTERMAGNET45[[#This Row],[Latitude]])</f>
        <v>50.029998779296875</v>
      </c>
      <c r="E18">
        <f>SIN(Table_Query_from_INTERMAGNET45[[#This Row],[Abs latitude]]/180*PI())</f>
        <v>0.76638088721505848</v>
      </c>
    </row>
    <row r="19" spans="1:5" x14ac:dyDescent="0.25">
      <c r="A19" t="s">
        <v>10</v>
      </c>
      <c r="B19">
        <v>623.192586605457</v>
      </c>
      <c r="C19">
        <v>63.720001220703125</v>
      </c>
      <c r="D19">
        <f>ABS(Table_Query_from_INTERMAGNET45[[#This Row],[Latitude]])</f>
        <v>63.720001220703125</v>
      </c>
      <c r="E19">
        <f>SIN(Table_Query_from_INTERMAGNET45[[#This Row],[Abs latitude]]/180*PI())</f>
        <v>0.89664104621832763</v>
      </c>
    </row>
    <row r="20" spans="1:5" x14ac:dyDescent="0.25">
      <c r="A20" t="s">
        <v>22</v>
      </c>
      <c r="B20">
        <v>612.19951813113994</v>
      </c>
      <c r="C20">
        <v>59.830001831054688</v>
      </c>
      <c r="D20">
        <f>ABS(Table_Query_from_INTERMAGNET45[[#This Row],[Latitude]])</f>
        <v>59.830001831054688</v>
      </c>
      <c r="E20">
        <f>SIN(Table_Query_from_INTERMAGNET45[[#This Row],[Abs latitude]]/180*PI())</f>
        <v>0.864538080157921</v>
      </c>
    </row>
    <row r="21" spans="1:5" x14ac:dyDescent="0.25">
      <c r="A21" t="s">
        <v>46</v>
      </c>
      <c r="B21">
        <v>590.4066395290622</v>
      </c>
      <c r="C21">
        <v>54.659999847412109</v>
      </c>
      <c r="D21">
        <f>ABS(Table_Query_from_INTERMAGNET45[[#This Row],[Latitude]])</f>
        <v>54.659999847412109</v>
      </c>
      <c r="E21">
        <f>SIN(Table_Query_from_INTERMAGNET45[[#This Row],[Abs latitude]]/180*PI())</f>
        <v>0.81573396895858241</v>
      </c>
    </row>
    <row r="22" spans="1:5" x14ac:dyDescent="0.25">
      <c r="A22" t="s">
        <v>40</v>
      </c>
      <c r="B22">
        <v>583.95890266353501</v>
      </c>
      <c r="C22">
        <v>54.009998321533203</v>
      </c>
      <c r="D22">
        <f>ABS(Table_Query_from_INTERMAGNET45[[#This Row],[Latitude]])</f>
        <v>54.009998321533203</v>
      </c>
      <c r="E22">
        <f>SIN(Table_Query_from_INTERMAGNET45[[#This Row],[Abs latitude]]/180*PI())</f>
        <v>0.80911955271696623</v>
      </c>
    </row>
    <row r="23" spans="1:5" x14ac:dyDescent="0.25">
      <c r="A23" t="s">
        <v>126</v>
      </c>
      <c r="B23">
        <v>555.20260265960565</v>
      </c>
      <c r="C23">
        <v>66.419998168945313</v>
      </c>
      <c r="D23">
        <f>ABS(Table_Query_from_INTERMAGNET45[[#This Row],[Latitude]])</f>
        <v>66.419998168945313</v>
      </c>
      <c r="E23">
        <f>SIN(Table_Query_from_INTERMAGNET45[[#This Row],[Abs latitude]]/180*PI())</f>
        <v>0.91650240912279302</v>
      </c>
    </row>
    <row r="24" spans="1:5" x14ac:dyDescent="0.25">
      <c r="A24" t="s">
        <v>49</v>
      </c>
      <c r="B24">
        <v>545.91574441483181</v>
      </c>
      <c r="C24">
        <v>56.759998321533203</v>
      </c>
      <c r="D24">
        <f>ABS(Table_Query_from_INTERMAGNET45[[#This Row],[Latitude]])</f>
        <v>56.759998321533203</v>
      </c>
      <c r="E24">
        <f>SIN(Table_Query_from_INTERMAGNET45[[#This Row],[Abs latitude]]/180*PI())</f>
        <v>0.83638182227327285</v>
      </c>
    </row>
    <row r="25" spans="1:5" x14ac:dyDescent="0.25">
      <c r="A25" t="s">
        <v>114</v>
      </c>
      <c r="B25">
        <v>525.83423243451921</v>
      </c>
      <c r="C25">
        <v>65.75</v>
      </c>
      <c r="D25">
        <f>ABS(Table_Query_from_INTERMAGNET45[[#This Row],[Latitude]])</f>
        <v>65.75</v>
      </c>
      <c r="E25">
        <f>SIN(Table_Query_from_INTERMAGNET45[[#This Row],[Abs latitude]]/180*PI())</f>
        <v>0.91176204357708845</v>
      </c>
    </row>
    <row r="26" spans="1:5" x14ac:dyDescent="0.25">
      <c r="A26" t="s">
        <v>127</v>
      </c>
      <c r="B26">
        <v>509.55818117267046</v>
      </c>
      <c r="C26">
        <v>65.569999694824219</v>
      </c>
      <c r="D26">
        <f>ABS(Table_Query_from_INTERMAGNET45[[#This Row],[Latitude]])</f>
        <v>65.569999694824219</v>
      </c>
      <c r="E26">
        <f>SIN(Table_Query_from_INTERMAGNET45[[#This Row],[Abs latitude]]/180*PI())</f>
        <v>0.91046723280499808</v>
      </c>
    </row>
    <row r="27" spans="1:5" x14ac:dyDescent="0.25">
      <c r="A27" t="s">
        <v>16</v>
      </c>
      <c r="B27">
        <v>498.16229471428284</v>
      </c>
      <c r="C27">
        <v>66.870002746582031</v>
      </c>
      <c r="D27">
        <f>ABS(Table_Query_from_INTERMAGNET45[[#This Row],[Latitude]])</f>
        <v>66.870002746582031</v>
      </c>
      <c r="E27">
        <f>SIN(Table_Query_from_INTERMAGNET45[[#This Row],[Abs latitude]]/180*PI())</f>
        <v>0.9196159628406172</v>
      </c>
    </row>
    <row r="28" spans="1:5" x14ac:dyDescent="0.25">
      <c r="A28" t="s">
        <v>25</v>
      </c>
      <c r="B28">
        <v>493.97368350955702</v>
      </c>
      <c r="C28">
        <v>66.449996948242188</v>
      </c>
      <c r="D28">
        <f>ABS(Table_Query_from_INTERMAGNET45[[#This Row],[Latitude]])</f>
        <v>66.449996948242188</v>
      </c>
      <c r="E28">
        <f>SIN(Table_Query_from_INTERMAGNET45[[#This Row],[Abs latitude]]/180*PI())</f>
        <v>0.91671172975034088</v>
      </c>
    </row>
    <row r="29" spans="1:5" x14ac:dyDescent="0.25">
      <c r="A29" t="s">
        <v>113</v>
      </c>
      <c r="B29">
        <v>480.8456093175854</v>
      </c>
      <c r="C29">
        <v>66.099998474121094</v>
      </c>
      <c r="D29">
        <f>ABS(Table_Query_from_INTERMAGNET45[[#This Row],[Latitude]])</f>
        <v>66.099998474121094</v>
      </c>
      <c r="E29">
        <f>SIN(Table_Query_from_INTERMAGNET45[[#This Row],[Abs latitude]]/180*PI())</f>
        <v>0.91425394444469033</v>
      </c>
    </row>
    <row r="30" spans="1:5" x14ac:dyDescent="0.25">
      <c r="A30" t="s">
        <v>7</v>
      </c>
      <c r="B30">
        <v>480.35702867762848</v>
      </c>
      <c r="C30">
        <v>76.290000915527344</v>
      </c>
      <c r="D30">
        <f>ABS(Table_Query_from_INTERMAGNET45[[#This Row],[Latitude]])</f>
        <v>76.290000915527344</v>
      </c>
      <c r="E30">
        <f>SIN(Table_Query_from_INTERMAGNET45[[#This Row],[Abs latitude]]/180*PI())</f>
        <v>0.97150777293302326</v>
      </c>
    </row>
    <row r="31" spans="1:5" x14ac:dyDescent="0.25">
      <c r="A31" t="s">
        <v>95</v>
      </c>
      <c r="B31">
        <v>478.88787179255229</v>
      </c>
      <c r="C31">
        <v>65.330001831054688</v>
      </c>
      <c r="D31">
        <f>ABS(Table_Query_from_INTERMAGNET45[[#This Row],[Latitude]])</f>
        <v>65.330001831054688</v>
      </c>
      <c r="E31">
        <f>SIN(Table_Query_from_INTERMAGNET45[[#This Row],[Abs latitude]]/180*PI())</f>
        <v>0.90872686100755828</v>
      </c>
    </row>
    <row r="32" spans="1:5" x14ac:dyDescent="0.25">
      <c r="A32" t="s">
        <v>59</v>
      </c>
      <c r="B32">
        <v>477.76447191581752</v>
      </c>
      <c r="C32">
        <v>49.849998474121094</v>
      </c>
      <c r="D32">
        <f>ABS(Table_Query_from_INTERMAGNET45[[#This Row],[Latitude]])</f>
        <v>49.849998474121094</v>
      </c>
      <c r="E32">
        <f>SIN(Table_Query_from_INTERMAGNET45[[#This Row],[Abs latitude]]/180*PI())</f>
        <v>0.76435898865103291</v>
      </c>
    </row>
    <row r="33" spans="1:5" x14ac:dyDescent="0.25">
      <c r="A33" t="s">
        <v>124</v>
      </c>
      <c r="B33">
        <v>465.3961430867256</v>
      </c>
      <c r="C33">
        <v>67.150001525878906</v>
      </c>
      <c r="D33">
        <f>ABS(Table_Query_from_INTERMAGNET45[[#This Row],[Latitude]])</f>
        <v>67.150001525878906</v>
      </c>
      <c r="E33">
        <f>SIN(Table_Query_from_INTERMAGNET45[[#This Row],[Abs latitude]]/180*PI())</f>
        <v>0.92152463980924182</v>
      </c>
    </row>
    <row r="34" spans="1:5" x14ac:dyDescent="0.25">
      <c r="A34" t="s">
        <v>13</v>
      </c>
      <c r="B34">
        <v>452.01991106587332</v>
      </c>
      <c r="C34">
        <v>74.449996948242188</v>
      </c>
      <c r="D34">
        <f>ABS(Table_Query_from_INTERMAGNET45[[#This Row],[Latitude]])</f>
        <v>74.449996948242188</v>
      </c>
      <c r="E34">
        <f>SIN(Table_Query_from_INTERMAGNET45[[#This Row],[Abs latitude]]/180*PI())</f>
        <v>0.96339686255869261</v>
      </c>
    </row>
    <row r="35" spans="1:5" x14ac:dyDescent="0.25">
      <c r="A35" t="s">
        <v>3</v>
      </c>
      <c r="B35">
        <v>425.92494937488692</v>
      </c>
      <c r="C35">
        <v>85.830001831054688</v>
      </c>
      <c r="D35">
        <f>ABS(Table_Query_from_INTERMAGNET45[[#This Row],[Latitude]])</f>
        <v>85.830001831054688</v>
      </c>
      <c r="E35">
        <f>SIN(Table_Query_from_INTERMAGNET45[[#This Row],[Abs latitude]]/180*PI())</f>
        <v>0.9973526902671912</v>
      </c>
    </row>
    <row r="36" spans="1:5" x14ac:dyDescent="0.25">
      <c r="A36" t="s">
        <v>21</v>
      </c>
      <c r="B36">
        <v>414.65407269192474</v>
      </c>
      <c r="C36">
        <v>69.459999084472656</v>
      </c>
      <c r="D36">
        <f>ABS(Table_Query_from_INTERMAGNET45[[#This Row],[Latitude]])</f>
        <v>69.459999084472656</v>
      </c>
      <c r="E36">
        <f>SIN(Table_Query_from_INTERMAGNET45[[#This Row],[Abs latitude]]/180*PI())</f>
        <v>0.93642746452582448</v>
      </c>
    </row>
    <row r="37" spans="1:5" x14ac:dyDescent="0.25">
      <c r="A37" t="s">
        <v>51</v>
      </c>
      <c r="B37">
        <v>396.1332438397464</v>
      </c>
      <c r="C37">
        <v>36.680000305175781</v>
      </c>
      <c r="D37">
        <f>ABS(Table_Query_from_INTERMAGNET45[[#This Row],[Latitude]])</f>
        <v>36.680000305175781</v>
      </c>
      <c r="E37">
        <f>SIN(Table_Query_from_INTERMAGNET45[[#This Row],[Abs latitude]]/180*PI())</f>
        <v>0.59734524234633823</v>
      </c>
    </row>
    <row r="38" spans="1:5" x14ac:dyDescent="0.25">
      <c r="A38" t="s">
        <v>41</v>
      </c>
      <c r="B38">
        <v>383.26371876946558</v>
      </c>
      <c r="C38">
        <v>55.159999847412109</v>
      </c>
      <c r="D38">
        <f>ABS(Table_Query_from_INTERMAGNET45[[#This Row],[Latitude]])</f>
        <v>55.159999847412109</v>
      </c>
      <c r="E38">
        <f>SIN(Table_Query_from_INTERMAGNET45[[#This Row],[Abs latitude]]/180*PI())</f>
        <v>0.82075057430189036</v>
      </c>
    </row>
    <row r="39" spans="1:5" x14ac:dyDescent="0.25">
      <c r="A39" t="s">
        <v>5</v>
      </c>
      <c r="B39">
        <v>376.85275639167082</v>
      </c>
      <c r="C39">
        <v>83.779998779296875</v>
      </c>
      <c r="D39">
        <f>ABS(Table_Query_from_INTERMAGNET45[[#This Row],[Latitude]])</f>
        <v>83.779998779296875</v>
      </c>
      <c r="E39">
        <f>SIN(Table_Query_from_INTERMAGNET45[[#This Row],[Abs latitude]]/180*PI())</f>
        <v>0.99411320221064825</v>
      </c>
    </row>
    <row r="40" spans="1:5" x14ac:dyDescent="0.25">
      <c r="A40" t="s">
        <v>89</v>
      </c>
      <c r="B40">
        <v>369.75802898652518</v>
      </c>
      <c r="C40">
        <v>-80.819999694824219</v>
      </c>
      <c r="D40">
        <f>ABS(Table_Query_from_INTERMAGNET45[[#This Row],[Latitude]])</f>
        <v>80.819999694824219</v>
      </c>
      <c r="E40">
        <f>SIN(Table_Query_from_INTERMAGNET45[[#This Row],[Abs latitude]]/180*PI())</f>
        <v>0.98719201314507576</v>
      </c>
    </row>
    <row r="41" spans="1:5" x14ac:dyDescent="0.25">
      <c r="A41" t="s">
        <v>70</v>
      </c>
      <c r="B41">
        <v>367.41404181794684</v>
      </c>
      <c r="C41">
        <v>41.569999694824219</v>
      </c>
      <c r="D41">
        <f>ABS(Table_Query_from_INTERMAGNET45[[#This Row],[Latitude]])</f>
        <v>41.569999694824219</v>
      </c>
      <c r="E41">
        <f>SIN(Table_Query_from_INTERMAGNET45[[#This Row],[Abs latitude]]/180*PI())</f>
        <v>0.66353457151111961</v>
      </c>
    </row>
    <row r="42" spans="1:5" x14ac:dyDescent="0.25">
      <c r="A42" t="s">
        <v>15</v>
      </c>
      <c r="B42">
        <v>356.46318182948431</v>
      </c>
      <c r="C42">
        <v>69.769996643066406</v>
      </c>
      <c r="D42">
        <f>ABS(Table_Query_from_INTERMAGNET45[[#This Row],[Latitude]])</f>
        <v>69.769996643066406</v>
      </c>
      <c r="E42">
        <f>SIN(Table_Query_from_INTERMAGNET45[[#This Row],[Abs latitude]]/180*PI())</f>
        <v>0.93831207614735923</v>
      </c>
    </row>
    <row r="43" spans="1:5" x14ac:dyDescent="0.25">
      <c r="A43" t="s">
        <v>105</v>
      </c>
      <c r="B43">
        <v>337.01335285118898</v>
      </c>
      <c r="C43">
        <v>80.980003356933594</v>
      </c>
      <c r="D43">
        <f>ABS(Table_Query_from_INTERMAGNET45[[#This Row],[Latitude]])</f>
        <v>80.980003356933594</v>
      </c>
      <c r="E43">
        <f>SIN(Table_Query_from_INTERMAGNET45[[#This Row],[Abs latitude]]/180*PI())</f>
        <v>0.98763368367888305</v>
      </c>
    </row>
    <row r="44" spans="1:5" x14ac:dyDescent="0.25">
      <c r="A44" t="s">
        <v>36</v>
      </c>
      <c r="B44">
        <v>327.04496059410548</v>
      </c>
      <c r="C44">
        <v>47.869998931884766</v>
      </c>
      <c r="D44">
        <f>ABS(Table_Query_from_INTERMAGNET45[[#This Row],[Latitude]])</f>
        <v>47.869998931884766</v>
      </c>
      <c r="E44">
        <f>SIN(Table_Query_from_INTERMAGNET45[[#This Row],[Abs latitude]]/180*PI())</f>
        <v>0.74162469222097871</v>
      </c>
    </row>
    <row r="45" spans="1:5" x14ac:dyDescent="0.25">
      <c r="A45" t="s">
        <v>11</v>
      </c>
      <c r="B45">
        <v>324.98153793715727</v>
      </c>
      <c r="C45">
        <v>-80.639999389648438</v>
      </c>
      <c r="D45">
        <f>ABS(Table_Query_from_INTERMAGNET45[[#This Row],[Latitude]])</f>
        <v>80.639999389648438</v>
      </c>
      <c r="E45">
        <f>SIN(Table_Query_from_INTERMAGNET45[[#This Row],[Abs latitude]]/180*PI())</f>
        <v>0.98668594247535213</v>
      </c>
    </row>
    <row r="46" spans="1:5" x14ac:dyDescent="0.25">
      <c r="A46" t="s">
        <v>8</v>
      </c>
      <c r="B46">
        <v>321.25535015000139</v>
      </c>
      <c r="C46">
        <v>77.610000610351563</v>
      </c>
      <c r="D46">
        <f>ABS(Table_Query_from_INTERMAGNET45[[#This Row],[Latitude]])</f>
        <v>77.610000610351563</v>
      </c>
      <c r="E46">
        <f>SIN(Table_Query_from_INTERMAGNET45[[#This Row],[Abs latitude]]/180*PI())</f>
        <v>0.97670974412888545</v>
      </c>
    </row>
    <row r="47" spans="1:5" x14ac:dyDescent="0.25">
      <c r="A47" t="s">
        <v>57</v>
      </c>
      <c r="B47">
        <v>314.81801538746157</v>
      </c>
      <c r="C47">
        <v>49.240001678466797</v>
      </c>
      <c r="D47">
        <f>ABS(Table_Query_from_INTERMAGNET45[[#This Row],[Latitude]])</f>
        <v>49.240001678466797</v>
      </c>
      <c r="E47">
        <f>SIN(Table_Query_from_INTERMAGNET45[[#This Row],[Abs latitude]]/180*PI())</f>
        <v>0.75745106390352457</v>
      </c>
    </row>
    <row r="48" spans="1:5" x14ac:dyDescent="0.25">
      <c r="A48" t="s">
        <v>60</v>
      </c>
      <c r="B48">
        <v>284.45034716097643</v>
      </c>
      <c r="C48">
        <v>-49.060001373291016</v>
      </c>
      <c r="D48">
        <f>ABS(Table_Query_from_INTERMAGNET45[[#This Row],[Latitude]])</f>
        <v>49.060001373291016</v>
      </c>
      <c r="E48">
        <f>SIN(Table_Query_from_INTERMAGNET45[[#This Row],[Abs latitude]]/180*PI())</f>
        <v>0.75539620539577468</v>
      </c>
    </row>
    <row r="49" spans="1:5" x14ac:dyDescent="0.25">
      <c r="A49" t="s">
        <v>102</v>
      </c>
      <c r="B49">
        <v>235.68835355188853</v>
      </c>
      <c r="C49">
        <v>-74.470001220703125</v>
      </c>
      <c r="D49">
        <f>ABS(Table_Query_from_INTERMAGNET45[[#This Row],[Latitude]])</f>
        <v>74.470001220703125</v>
      </c>
      <c r="E49">
        <f>SIN(Table_Query_from_INTERMAGNET45[[#This Row],[Abs latitude]]/180*PI())</f>
        <v>0.96349040114047158</v>
      </c>
    </row>
    <row r="50" spans="1:5" x14ac:dyDescent="0.25">
      <c r="A50" t="s">
        <v>34</v>
      </c>
      <c r="B50">
        <v>190.77997798511248</v>
      </c>
      <c r="C50">
        <v>47.450000762939453</v>
      </c>
      <c r="D50">
        <f>ABS(Table_Query_from_INTERMAGNET45[[#This Row],[Latitude]])</f>
        <v>47.450000762939453</v>
      </c>
      <c r="E50">
        <f>SIN(Table_Query_from_INTERMAGNET45[[#This Row],[Abs latitude]]/180*PI())</f>
        <v>0.73668750147930695</v>
      </c>
    </row>
    <row r="51" spans="1:5" x14ac:dyDescent="0.25">
      <c r="A51" t="s">
        <v>43</v>
      </c>
      <c r="B51">
        <v>173.00289014926889</v>
      </c>
      <c r="C51">
        <v>43.599998474121094</v>
      </c>
      <c r="D51">
        <f>ABS(Table_Query_from_INTERMAGNET45[[#This Row],[Latitude]])</f>
        <v>43.599998474121094</v>
      </c>
      <c r="E51">
        <f>SIN(Table_Query_from_INTERMAGNET45[[#This Row],[Abs latitude]]/180*PI())</f>
        <v>0.68961952444980623</v>
      </c>
    </row>
    <row r="52" spans="1:5" x14ac:dyDescent="0.25">
      <c r="A52" t="s">
        <v>65</v>
      </c>
      <c r="B52">
        <v>165.50246646575997</v>
      </c>
      <c r="C52">
        <v>-42.240001678466797</v>
      </c>
      <c r="D52">
        <f>ABS(Table_Query_from_INTERMAGNET45[[#This Row],[Latitude]])</f>
        <v>42.240001678466797</v>
      </c>
      <c r="E52">
        <f>SIN(Table_Query_from_INTERMAGNET45[[#This Row],[Abs latitude]]/180*PI())</f>
        <v>0.67223762644747431</v>
      </c>
    </row>
    <row r="53" spans="1:5" x14ac:dyDescent="0.25">
      <c r="A53" t="s">
        <v>67</v>
      </c>
      <c r="B53">
        <v>129.75915189303603</v>
      </c>
      <c r="C53">
        <v>39.869998931884766</v>
      </c>
      <c r="D53">
        <f>ABS(Table_Query_from_INTERMAGNET45[[#This Row],[Latitude]])</f>
        <v>39.869998931884766</v>
      </c>
      <c r="E53">
        <f>SIN(Table_Query_from_INTERMAGNET45[[#This Row],[Abs latitude]]/180*PI())</f>
        <v>0.64104784261696257</v>
      </c>
    </row>
    <row r="54" spans="1:5" x14ac:dyDescent="0.25">
      <c r="A54" t="s">
        <v>61</v>
      </c>
      <c r="B54">
        <v>110.65637355259976</v>
      </c>
      <c r="C54">
        <v>43.159999847412109</v>
      </c>
      <c r="D54">
        <f>ABS(Table_Query_from_INTERMAGNET45[[#This Row],[Latitude]])</f>
        <v>43.159999847412109</v>
      </c>
      <c r="E54">
        <f>SIN(Table_Query_from_INTERMAGNET45[[#This Row],[Abs latitude]]/180*PI())</f>
        <v>0.68403802109973377</v>
      </c>
    </row>
    <row r="55" spans="1:5" x14ac:dyDescent="0.25">
      <c r="A55" t="s">
        <v>71</v>
      </c>
      <c r="B55">
        <v>109.05029480416364</v>
      </c>
      <c r="C55">
        <v>38.930000305175781</v>
      </c>
      <c r="D55">
        <f>ABS(Table_Query_from_INTERMAGNET45[[#This Row],[Latitude]])</f>
        <v>38.930000305175781</v>
      </c>
      <c r="E55">
        <f>SIN(Table_Query_from_INTERMAGNET45[[#This Row],[Abs latitude]]/180*PI())</f>
        <v>0.62837046285400966</v>
      </c>
    </row>
    <row r="56" spans="1:5" x14ac:dyDescent="0.25">
      <c r="A56" t="s">
        <v>62</v>
      </c>
      <c r="B56">
        <v>89.158394098824203</v>
      </c>
      <c r="C56">
        <v>28.879999160766602</v>
      </c>
      <c r="D56">
        <f>ABS(Table_Query_from_INTERMAGNET45[[#This Row],[Latitude]])</f>
        <v>28.879999160766602</v>
      </c>
      <c r="E56">
        <f>SIN(Table_Query_from_INTERMAGNET45[[#This Row],[Abs latitude]]/180*PI())</f>
        <v>0.48297674622261366</v>
      </c>
    </row>
    <row r="57" spans="1:5" x14ac:dyDescent="0.25">
      <c r="A57" t="s">
        <v>73</v>
      </c>
      <c r="B57">
        <v>87.006532621119888</v>
      </c>
      <c r="C57">
        <v>-36.150001525878906</v>
      </c>
      <c r="D57">
        <f>ABS(Table_Query_from_INTERMAGNET45[[#This Row],[Latitude]])</f>
        <v>36.150001525878906</v>
      </c>
      <c r="E57">
        <f>SIN(Table_Query_from_INTERMAGNET45[[#This Row],[Abs latitude]]/180*PI())</f>
        <v>0.5899012586087311</v>
      </c>
    </row>
    <row r="58" spans="1:5" x14ac:dyDescent="0.25">
      <c r="A58" t="s">
        <v>78</v>
      </c>
      <c r="B58">
        <v>68.85362219275396</v>
      </c>
      <c r="C58">
        <v>21.799999237060547</v>
      </c>
      <c r="D58" s="5">
        <f>ABS(Table_Query_from_INTERMAGNET45[[#This Row],[Latitude]])</f>
        <v>21.799999237060547</v>
      </c>
      <c r="E58" s="5">
        <f>SIN(Table_Query_from_INTERMAGNET45[[#This Row],[Abs latitude]]/180*PI())</f>
        <v>0.37136782318669809</v>
      </c>
    </row>
    <row r="59" spans="1:5" x14ac:dyDescent="0.25">
      <c r="A59" t="s">
        <v>104</v>
      </c>
      <c r="B59">
        <v>68.029405406779802</v>
      </c>
      <c r="C59">
        <v>17.850000381469727</v>
      </c>
      <c r="D59" s="5">
        <f>ABS(Table_Query_from_INTERMAGNET45[[#This Row],[Latitude]])</f>
        <v>17.850000381469727</v>
      </c>
      <c r="E59" s="5">
        <f>SIN(Table_Query_from_INTERMAGNET45[[#This Row],[Abs latitude]]/180*PI())</f>
        <v>0.30652608443533402</v>
      </c>
    </row>
    <row r="60" spans="1:5" x14ac:dyDescent="0.25">
      <c r="A60" t="s">
        <v>69</v>
      </c>
      <c r="B60">
        <v>52.000206580118508</v>
      </c>
      <c r="C60">
        <v>24.280000686645508</v>
      </c>
      <c r="D60" s="5">
        <f>ABS(Table_Query_from_INTERMAGNET45[[#This Row],[Latitude]])</f>
        <v>24.280000686645508</v>
      </c>
      <c r="E60" s="5">
        <f>SIN(Table_Query_from_INTERMAGNET45[[#This Row],[Abs latitude]]/180*PI())</f>
        <v>0.41119620470504881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"/>
  <sheetViews>
    <sheetView topLeftCell="A27" workbookViewId="0">
      <selection activeCell="D51" sqref="D51"/>
    </sheetView>
  </sheetViews>
  <sheetFormatPr defaultRowHeight="15" x14ac:dyDescent="0.25"/>
  <cols>
    <col min="1" max="1" width="11.85546875" bestFit="1" customWidth="1"/>
    <col min="2" max="2" width="13.28515625" bestFit="1" customWidth="1"/>
    <col min="3" max="3" width="12.7109375" bestFit="1" customWidth="1"/>
    <col min="4" max="4" width="14" bestFit="1" customWidth="1"/>
    <col min="5" max="5" width="13.42578125" bestFit="1" customWidth="1"/>
  </cols>
  <sheetData>
    <row r="1" spans="1:5" x14ac:dyDescent="0.25">
      <c r="A1" s="2" t="s">
        <v>83</v>
      </c>
    </row>
    <row r="2" spans="1:5" x14ac:dyDescent="0.25">
      <c r="A2" t="s">
        <v>0</v>
      </c>
      <c r="B2" t="s">
        <v>128</v>
      </c>
      <c r="C2" t="s">
        <v>1</v>
      </c>
      <c r="D2" t="s">
        <v>81</v>
      </c>
      <c r="E2" t="s">
        <v>82</v>
      </c>
    </row>
    <row r="3" spans="1:5" x14ac:dyDescent="0.25">
      <c r="A3" t="s">
        <v>16</v>
      </c>
      <c r="B3">
        <v>3804.0368031868461</v>
      </c>
      <c r="C3">
        <v>65.989997863769531</v>
      </c>
      <c r="D3">
        <f>ABS(Table_Query_from_INTERMAGNET[[#This Row],[Latitude]])</f>
        <v>65.989997863769531</v>
      </c>
      <c r="E3">
        <f>SIN(Table_Query_from_INTERMAGNET[[#This Row],[Abs latitude]]/180*PI())</f>
        <v>0.91347443962194852</v>
      </c>
    </row>
    <row r="4" spans="1:5" x14ac:dyDescent="0.25">
      <c r="A4" t="s">
        <v>20</v>
      </c>
      <c r="B4">
        <v>2277.341652014471</v>
      </c>
      <c r="C4">
        <v>55.930000305175781</v>
      </c>
      <c r="D4">
        <f>ABS(Table_Query_from_INTERMAGNET[[#This Row],[Latitude]])</f>
        <v>55.930000305175781</v>
      </c>
      <c r="E4">
        <f>SIN(Table_Query_from_INTERMAGNET[[#This Row],[Abs latitude]]/180*PI())</f>
        <v>0.82835377397530285</v>
      </c>
    </row>
    <row r="5" spans="1:5" x14ac:dyDescent="0.25">
      <c r="A5" t="s">
        <v>14</v>
      </c>
      <c r="B5">
        <v>2066.0319455419849</v>
      </c>
      <c r="C5">
        <v>72.550003051757813</v>
      </c>
      <c r="D5">
        <f>ABS(Table_Query_from_INTERMAGNET[[#This Row],[Latitude]])</f>
        <v>72.550003051757813</v>
      </c>
      <c r="E5">
        <f>SIN(Table_Query_from_INTERMAGNET[[#This Row],[Abs latitude]]/180*PI())</f>
        <v>0.9539790188527294</v>
      </c>
    </row>
    <row r="6" spans="1:5" x14ac:dyDescent="0.25">
      <c r="A6" t="s">
        <v>25</v>
      </c>
      <c r="B6">
        <v>1787.3248165904261</v>
      </c>
      <c r="C6">
        <v>65.470001220703125</v>
      </c>
      <c r="D6">
        <f>ABS(Table_Query_from_INTERMAGNET[[#This Row],[Latitude]])</f>
        <v>65.470001220703125</v>
      </c>
      <c r="E6">
        <f>SIN(Table_Query_from_INTERMAGNET[[#This Row],[Abs latitude]]/180*PI())</f>
        <v>0.90974402212214811</v>
      </c>
    </row>
    <row r="7" spans="1:5" x14ac:dyDescent="0.25">
      <c r="A7" t="s">
        <v>18</v>
      </c>
      <c r="B7">
        <v>1778.8501201618983</v>
      </c>
      <c r="C7">
        <v>57.959999084472656</v>
      </c>
      <c r="D7">
        <f>ABS(Table_Query_from_INTERMAGNET[[#This Row],[Latitude]])</f>
        <v>57.959999084472656</v>
      </c>
      <c r="E7">
        <f>SIN(Table_Query_from_INTERMAGNET[[#This Row],[Abs latitude]]/180*PI())</f>
        <v>0.84767792760806271</v>
      </c>
    </row>
    <row r="8" spans="1:5" x14ac:dyDescent="0.25">
      <c r="A8" t="s">
        <v>24</v>
      </c>
      <c r="B8">
        <v>1727.0374923550444</v>
      </c>
      <c r="C8">
        <v>52.619998931884766</v>
      </c>
      <c r="D8">
        <f>ABS(Table_Query_from_INTERMAGNET[[#This Row],[Latitude]])</f>
        <v>52.619998931884766</v>
      </c>
      <c r="E8">
        <f>SIN(Table_Query_from_INTERMAGNET[[#This Row],[Abs latitude]]/180*PI())</f>
        <v>0.79462657497900346</v>
      </c>
    </row>
    <row r="9" spans="1:5" x14ac:dyDescent="0.25">
      <c r="A9" t="s">
        <v>46</v>
      </c>
      <c r="B9">
        <v>1660.5122703551456</v>
      </c>
      <c r="C9">
        <v>53.340000152587891</v>
      </c>
      <c r="D9">
        <f>ABS(Table_Query_from_INTERMAGNET[[#This Row],[Latitude]])</f>
        <v>53.340000152587891</v>
      </c>
      <c r="E9">
        <f>SIN(Table_Query_from_INTERMAGNET[[#This Row],[Abs latitude]]/180*PI())</f>
        <v>0.8021926714723866</v>
      </c>
    </row>
    <row r="10" spans="1:5" x14ac:dyDescent="0.25">
      <c r="A10" t="s">
        <v>5</v>
      </c>
      <c r="B10">
        <v>1628.8723092986754</v>
      </c>
      <c r="C10">
        <v>83.169998168945313</v>
      </c>
      <c r="D10">
        <f>ABS(Table_Query_from_INTERMAGNET[[#This Row],[Latitude]])</f>
        <v>83.169998168945313</v>
      </c>
      <c r="E10">
        <f>SIN(Table_Query_from_INTERMAGNET[[#This Row],[Abs latitude]]/180*PI())</f>
        <v>0.99290337202241408</v>
      </c>
    </row>
    <row r="11" spans="1:5" x14ac:dyDescent="0.25">
      <c r="A11" t="s">
        <v>21</v>
      </c>
      <c r="B11">
        <v>1611.6854531824752</v>
      </c>
      <c r="C11">
        <v>68.739997863769531</v>
      </c>
      <c r="D11">
        <f>ABS(Table_Query_from_INTERMAGNET[[#This Row],[Latitude]])</f>
        <v>68.739997863769531</v>
      </c>
      <c r="E11">
        <f>SIN(Table_Query_from_INTERMAGNET[[#This Row],[Abs latitude]]/180*PI())</f>
        <v>0.93194458419750525</v>
      </c>
    </row>
    <row r="12" spans="1:5" x14ac:dyDescent="0.25">
      <c r="A12" t="s">
        <v>95</v>
      </c>
      <c r="B12">
        <v>1478.7160816059315</v>
      </c>
      <c r="C12">
        <v>64.910003662109375</v>
      </c>
      <c r="D12">
        <f>ABS(Table_Query_from_INTERMAGNET[[#This Row],[Latitude]])</f>
        <v>64.910003662109375</v>
      </c>
      <c r="E12">
        <f>SIN(Table_Query_from_INTERMAGNET[[#This Row],[Abs latitude]]/180*PI())</f>
        <v>0.90564284908725112</v>
      </c>
    </row>
    <row r="13" spans="1:5" x14ac:dyDescent="0.25">
      <c r="A13" t="s">
        <v>123</v>
      </c>
      <c r="B13">
        <v>1433.0859883482219</v>
      </c>
      <c r="C13">
        <v>62.259998321533203</v>
      </c>
      <c r="D13">
        <f>ABS(Table_Query_from_INTERMAGNET[[#This Row],[Latitude]])</f>
        <v>62.259998321533203</v>
      </c>
      <c r="E13">
        <f>SIN(Table_Query_from_INTERMAGNET[[#This Row],[Abs latitude]]/180*PI())</f>
        <v>0.88506887541219792</v>
      </c>
    </row>
    <row r="14" spans="1:5" x14ac:dyDescent="0.25">
      <c r="A14" t="s">
        <v>7</v>
      </c>
      <c r="B14">
        <v>1404.4834014683122</v>
      </c>
      <c r="C14">
        <v>75.519996643066406</v>
      </c>
      <c r="D14">
        <f>ABS(Table_Query_from_INTERMAGNET[[#This Row],[Latitude]])</f>
        <v>75.519996643066406</v>
      </c>
      <c r="E14">
        <f>SIN(Table_Query_from_INTERMAGNET[[#This Row],[Abs latitude]]/180*PI())</f>
        <v>0.9682349658525935</v>
      </c>
    </row>
    <row r="15" spans="1:5" x14ac:dyDescent="0.25">
      <c r="A15" t="s">
        <v>9</v>
      </c>
      <c r="B15">
        <v>1353.66406837147</v>
      </c>
      <c r="C15">
        <v>65.349998474121094</v>
      </c>
      <c r="D15">
        <f>ABS(Table_Query_from_INTERMAGNET[[#This Row],[Latitude]])</f>
        <v>65.349998474121094</v>
      </c>
      <c r="E15">
        <f>SIN(Table_Query_from_INTERMAGNET[[#This Row],[Abs latitude]]/180*PI())</f>
        <v>0.90887247825250872</v>
      </c>
    </row>
    <row r="16" spans="1:5" x14ac:dyDescent="0.25">
      <c r="A16" t="s">
        <v>121</v>
      </c>
      <c r="B16">
        <v>1342.5159067958934</v>
      </c>
      <c r="C16">
        <v>61.049999237060547</v>
      </c>
      <c r="D16">
        <f>ABS(Table_Query_from_INTERMAGNET[[#This Row],[Latitude]])</f>
        <v>61.049999237060547</v>
      </c>
      <c r="E16">
        <f>SIN(Table_Query_from_INTERMAGNET[[#This Row],[Abs latitude]]/180*PI())</f>
        <v>0.87504244381568752</v>
      </c>
    </row>
    <row r="17" spans="1:5" x14ac:dyDescent="0.25">
      <c r="A17" t="s">
        <v>13</v>
      </c>
      <c r="B17">
        <v>1337.6284985002376</v>
      </c>
      <c r="C17">
        <v>73.760002136230469</v>
      </c>
      <c r="D17">
        <f>ABS(Table_Query_from_INTERMAGNET[[#This Row],[Latitude]])</f>
        <v>73.760002136230469</v>
      </c>
      <c r="E17">
        <f>SIN(Table_Query_from_INTERMAGNET[[#This Row],[Abs latitude]]/180*PI())</f>
        <v>0.96009868956662792</v>
      </c>
    </row>
    <row r="18" spans="1:5" x14ac:dyDescent="0.25">
      <c r="A18" t="s">
        <v>49</v>
      </c>
      <c r="B18">
        <v>1323.573949577431</v>
      </c>
      <c r="C18">
        <v>55.740001678466797</v>
      </c>
      <c r="D18">
        <f>ABS(Table_Query_from_INTERMAGNET[[#This Row],[Latitude]])</f>
        <v>55.740001678466797</v>
      </c>
      <c r="E18">
        <f>SIN(Table_Query_from_INTERMAGNET[[#This Row],[Abs latitude]]/180*PI())</f>
        <v>0.82649152503912593</v>
      </c>
    </row>
    <row r="19" spans="1:5" x14ac:dyDescent="0.25">
      <c r="A19" t="s">
        <v>8</v>
      </c>
      <c r="B19">
        <v>1323.0377923551541</v>
      </c>
      <c r="C19">
        <v>77.129997253417969</v>
      </c>
      <c r="D19">
        <f>ABS(Table_Query_from_INTERMAGNET[[#This Row],[Latitude]])</f>
        <v>77.129997253417969</v>
      </c>
      <c r="E19">
        <f>SIN(Table_Query_from_INTERMAGNET[[#This Row],[Abs latitude]]/180*PI())</f>
        <v>0.97487794337766942</v>
      </c>
    </row>
    <row r="20" spans="1:5" x14ac:dyDescent="0.25">
      <c r="A20" t="s">
        <v>23</v>
      </c>
      <c r="B20">
        <v>1276.1334177898484</v>
      </c>
      <c r="C20">
        <v>52.069999694824219</v>
      </c>
      <c r="D20">
        <f>ABS(Table_Query_from_INTERMAGNET[[#This Row],[Latitude]])</f>
        <v>52.069999694824219</v>
      </c>
      <c r="E20">
        <f>SIN(Table_Query_from_INTERMAGNET[[#This Row],[Abs latitude]]/180*PI())</f>
        <v>0.78876233443072752</v>
      </c>
    </row>
    <row r="21" spans="1:5" x14ac:dyDescent="0.25">
      <c r="A21" t="s">
        <v>12</v>
      </c>
      <c r="B21">
        <v>1260.2296417716891</v>
      </c>
      <c r="C21">
        <v>65.050003051757813</v>
      </c>
      <c r="D21">
        <f>ABS(Table_Query_from_INTERMAGNET[[#This Row],[Latitude]])</f>
        <v>65.050003051757813</v>
      </c>
      <c r="E21">
        <f>SIN(Table_Query_from_INTERMAGNET[[#This Row],[Abs latitude]]/180*PI())</f>
        <v>0.90667626836863313</v>
      </c>
    </row>
    <row r="22" spans="1:5" x14ac:dyDescent="0.25">
      <c r="A22" t="s">
        <v>38</v>
      </c>
      <c r="B22">
        <v>1239.4385825848733</v>
      </c>
      <c r="C22">
        <v>-58.580001831054688</v>
      </c>
      <c r="D22">
        <f>ABS(Table_Query_from_INTERMAGNET[[#This Row],[Latitude]])</f>
        <v>58.580001831054688</v>
      </c>
      <c r="E22">
        <f>SIN(Table_Query_from_INTERMAGNET[[#This Row],[Abs latitude]]/180*PI())</f>
        <v>0.85336889526743975</v>
      </c>
    </row>
    <row r="23" spans="1:5" x14ac:dyDescent="0.25">
      <c r="A23" t="s">
        <v>122</v>
      </c>
      <c r="B23">
        <v>1239.0308349673949</v>
      </c>
      <c r="C23">
        <v>63.610000610351563</v>
      </c>
      <c r="D23">
        <f>ABS(Table_Query_from_INTERMAGNET[[#This Row],[Latitude]])</f>
        <v>63.610000610351563</v>
      </c>
      <c r="E23">
        <f>SIN(Table_Query_from_INTERMAGNET[[#This Row],[Abs latitude]]/180*PI())</f>
        <v>0.8957893548098933</v>
      </c>
    </row>
    <row r="24" spans="1:5" x14ac:dyDescent="0.25">
      <c r="A24" t="s">
        <v>57</v>
      </c>
      <c r="B24">
        <v>1204.8217710516358</v>
      </c>
      <c r="C24">
        <v>48.959999084472656</v>
      </c>
      <c r="D24">
        <f>ABS(Table_Query_from_INTERMAGNET[[#This Row],[Latitude]])</f>
        <v>48.959999084472656</v>
      </c>
      <c r="E24">
        <f>SIN(Table_Query_from_INTERMAGNET[[#This Row],[Abs latitude]]/180*PI())</f>
        <v>0.75425137024454192</v>
      </c>
    </row>
    <row r="25" spans="1:5" x14ac:dyDescent="0.25">
      <c r="A25" t="s">
        <v>109</v>
      </c>
      <c r="B25">
        <v>1199.1790525188471</v>
      </c>
      <c r="C25">
        <v>58.729999542236328</v>
      </c>
      <c r="D25">
        <f>ABS(Table_Query_from_INTERMAGNET[[#This Row],[Latitude]])</f>
        <v>58.729999542236328</v>
      </c>
      <c r="E25">
        <f>SIN(Table_Query_from_INTERMAGNET[[#This Row],[Abs latitude]]/180*PI())</f>
        <v>0.85473072841677677</v>
      </c>
    </row>
    <row r="26" spans="1:5" x14ac:dyDescent="0.25">
      <c r="A26" t="s">
        <v>110</v>
      </c>
      <c r="B26">
        <v>1195.4447958814326</v>
      </c>
      <c r="C26">
        <v>73.120002746582031</v>
      </c>
      <c r="D26">
        <f>ABS(Table_Query_from_INTERMAGNET[[#This Row],[Latitude]])</f>
        <v>73.120002746582031</v>
      </c>
      <c r="E26">
        <f>SIN(Table_Query_from_INTERMAGNET[[#This Row],[Abs latitude]]/180*PI())</f>
        <v>0.95691501389090083</v>
      </c>
    </row>
    <row r="27" spans="1:5" x14ac:dyDescent="0.25">
      <c r="A27" t="s">
        <v>22</v>
      </c>
      <c r="B27">
        <v>1145.3262089902596</v>
      </c>
      <c r="C27">
        <v>59.709999084472656</v>
      </c>
      <c r="D27">
        <f>ABS(Table_Query_from_INTERMAGNET[[#This Row],[Latitude]])</f>
        <v>59.709999084472656</v>
      </c>
      <c r="E27">
        <f>SIN(Table_Query_from_INTERMAGNET[[#This Row],[Abs latitude]]/180*PI())</f>
        <v>0.8634835860786646</v>
      </c>
    </row>
    <row r="28" spans="1:5" x14ac:dyDescent="0.25">
      <c r="A28" t="s">
        <v>27</v>
      </c>
      <c r="B28">
        <v>1141.6326028981478</v>
      </c>
      <c r="C28">
        <v>62</v>
      </c>
      <c r="D28">
        <f>ABS(Table_Query_from_INTERMAGNET[[#This Row],[Latitude]])</f>
        <v>62</v>
      </c>
      <c r="E28">
        <f>SIN(Table_Query_from_INTERMAGNET[[#This Row],[Abs latitude]]/180*PI())</f>
        <v>0.88294759285892688</v>
      </c>
    </row>
    <row r="29" spans="1:5" x14ac:dyDescent="0.25">
      <c r="A29" t="s">
        <v>15</v>
      </c>
      <c r="B29">
        <v>1120.3499453295831</v>
      </c>
      <c r="C29">
        <v>69.419998168945313</v>
      </c>
      <c r="D29">
        <f>ABS(Table_Query_from_INTERMAGNET[[#This Row],[Latitude]])</f>
        <v>69.419998168945313</v>
      </c>
      <c r="E29">
        <f>SIN(Table_Query_from_INTERMAGNET[[#This Row],[Abs latitude]]/180*PI())</f>
        <v>0.93618228337898823</v>
      </c>
    </row>
    <row r="30" spans="1:5" x14ac:dyDescent="0.25">
      <c r="A30" t="s">
        <v>17</v>
      </c>
      <c r="B30">
        <v>1099.2553161117758</v>
      </c>
      <c r="C30">
        <v>56.950000762939453</v>
      </c>
      <c r="D30">
        <f>ABS(Table_Query_from_INTERMAGNET[[#This Row],[Latitude]])</f>
        <v>56.950000762939453</v>
      </c>
      <c r="E30">
        <f>SIN(Table_Query_from_INTERMAGNET[[#This Row],[Abs latitude]]/180*PI())</f>
        <v>0.83819496870594423</v>
      </c>
    </row>
    <row r="31" spans="1:5" x14ac:dyDescent="0.25">
      <c r="A31" t="s">
        <v>92</v>
      </c>
      <c r="B31">
        <v>1086.0800891278691</v>
      </c>
      <c r="C31">
        <v>64.739997863769531</v>
      </c>
      <c r="D31">
        <f>ABS(Table_Query_from_INTERMAGNET[[#This Row],[Latitude]])</f>
        <v>64.739997863769531</v>
      </c>
      <c r="E31">
        <f>SIN(Table_Query_from_INTERMAGNET[[#This Row],[Abs latitude]]/180*PI())</f>
        <v>0.90438066547894891</v>
      </c>
    </row>
    <row r="32" spans="1:5" x14ac:dyDescent="0.25">
      <c r="A32" t="s">
        <v>85</v>
      </c>
      <c r="B32">
        <v>1080.6683117404712</v>
      </c>
      <c r="C32">
        <v>-50.259998321533203</v>
      </c>
      <c r="D32">
        <f>ABS(Table_Query_from_INTERMAGNET[[#This Row],[Latitude]])</f>
        <v>50.259998321533203</v>
      </c>
      <c r="E32">
        <f>SIN(Table_Query_from_INTERMAGNET[[#This Row],[Abs latitude]]/180*PI())</f>
        <v>0.76895340479397567</v>
      </c>
    </row>
    <row r="33" spans="1:5" x14ac:dyDescent="0.25">
      <c r="A33" t="s">
        <v>114</v>
      </c>
      <c r="B33">
        <v>1056.8257093769057</v>
      </c>
      <c r="C33">
        <v>65.970001220703125</v>
      </c>
      <c r="D33">
        <f>ABS(Table_Query_from_INTERMAGNET[[#This Row],[Latitude]])</f>
        <v>65.970001220703125</v>
      </c>
      <c r="E33">
        <f>SIN(Table_Query_from_INTERMAGNET[[#This Row],[Abs latitude]]/180*PI())</f>
        <v>0.91333237429302339</v>
      </c>
    </row>
    <row r="34" spans="1:5" x14ac:dyDescent="0.25">
      <c r="A34" t="s">
        <v>3</v>
      </c>
      <c r="B34">
        <v>1055.458075908276</v>
      </c>
      <c r="C34">
        <v>85.099998474121094</v>
      </c>
      <c r="D34">
        <f>ABS(Table_Query_from_INTERMAGNET[[#This Row],[Latitude]])</f>
        <v>85.099998474121094</v>
      </c>
      <c r="E34">
        <f>SIN(Table_Query_from_INTERMAGNET[[#This Row],[Abs latitude]]/180*PI())</f>
        <v>0.99634529391611582</v>
      </c>
    </row>
    <row r="35" spans="1:5" x14ac:dyDescent="0.25">
      <c r="A35" t="s">
        <v>86</v>
      </c>
      <c r="B35">
        <v>1052.7411837674063</v>
      </c>
      <c r="C35">
        <v>87.099998474121094</v>
      </c>
      <c r="D35">
        <f>ABS(Table_Query_from_INTERMAGNET[[#This Row],[Latitude]])</f>
        <v>87.099998474121094</v>
      </c>
      <c r="E35">
        <f>SIN(Table_Query_from_INTERMAGNET[[#This Row],[Abs latitude]]/180*PI())</f>
        <v>0.99871935583681437</v>
      </c>
    </row>
    <row r="36" spans="1:5" x14ac:dyDescent="0.25">
      <c r="A36" t="s">
        <v>116</v>
      </c>
      <c r="B36">
        <v>1037.3738477521015</v>
      </c>
      <c r="C36">
        <v>64.300003051757813</v>
      </c>
      <c r="D36">
        <f>ABS(Table_Query_from_INTERMAGNET[[#This Row],[Latitude]])</f>
        <v>64.300003051757813</v>
      </c>
      <c r="E36">
        <f>SIN(Table_Query_from_INTERMAGNET[[#This Row],[Abs latitude]]/180*PI())</f>
        <v>0.90107704442017023</v>
      </c>
    </row>
    <row r="37" spans="1:5" x14ac:dyDescent="0.25">
      <c r="A37" t="s">
        <v>113</v>
      </c>
      <c r="B37">
        <v>1010.3755984781104</v>
      </c>
      <c r="C37">
        <v>66.389999389648438</v>
      </c>
      <c r="D37">
        <f>ABS(Table_Query_from_INTERMAGNET[[#This Row],[Latitude]])</f>
        <v>66.389999389648438</v>
      </c>
      <c r="E37">
        <f>SIN(Table_Query_from_INTERMAGNET[[#This Row],[Abs latitude]]/180*PI())</f>
        <v>0.91629283725135935</v>
      </c>
    </row>
    <row r="38" spans="1:5" x14ac:dyDescent="0.25">
      <c r="A38" t="s">
        <v>119</v>
      </c>
      <c r="B38">
        <v>1010.3754797103896</v>
      </c>
      <c r="C38">
        <v>64.779998779296875</v>
      </c>
      <c r="D38">
        <f>ABS(Table_Query_from_INTERMAGNET[[#This Row],[Latitude]])</f>
        <v>64.779998779296875</v>
      </c>
      <c r="E38">
        <f>SIN(Table_Query_from_INTERMAGNET[[#This Row],[Abs latitude]]/180*PI())</f>
        <v>0.90467836325525008</v>
      </c>
    </row>
    <row r="39" spans="1:5" x14ac:dyDescent="0.25">
      <c r="A39" t="s">
        <v>112</v>
      </c>
      <c r="B39">
        <v>1006.2126663881747</v>
      </c>
      <c r="C39">
        <v>65.160003662109375</v>
      </c>
      <c r="D39">
        <f>ABS(Table_Query_from_INTERMAGNET[[#This Row],[Latitude]])</f>
        <v>65.160003662109375</v>
      </c>
      <c r="E39">
        <f>SIN(Table_Query_from_INTERMAGNET[[#This Row],[Abs latitude]]/180*PI())</f>
        <v>0.90748445139125822</v>
      </c>
    </row>
    <row r="40" spans="1:5" x14ac:dyDescent="0.25">
      <c r="A40" t="s">
        <v>29</v>
      </c>
      <c r="B40">
        <v>993.08106416344481</v>
      </c>
      <c r="C40">
        <v>-64.379997253417969</v>
      </c>
      <c r="D40">
        <f>ABS(Table_Query_from_INTERMAGNET[[#This Row],[Latitude]])</f>
        <v>64.379997253417969</v>
      </c>
      <c r="E40">
        <f>SIN(Table_Query_from_INTERMAGNET[[#This Row],[Abs latitude]]/180*PI())</f>
        <v>0.90168162435810562</v>
      </c>
    </row>
    <row r="41" spans="1:5" x14ac:dyDescent="0.25">
      <c r="A41" t="s">
        <v>115</v>
      </c>
      <c r="B41">
        <v>937.1580282961886</v>
      </c>
      <c r="C41">
        <v>65.430000305175781</v>
      </c>
      <c r="D41">
        <f>ABS(Table_Query_from_INTERMAGNET[[#This Row],[Latitude]])</f>
        <v>65.430000305175781</v>
      </c>
      <c r="E41">
        <f>SIN(Table_Query_from_INTERMAGNET[[#This Row],[Abs latitude]]/180*PI())</f>
        <v>0.90945395072883339</v>
      </c>
    </row>
    <row r="42" spans="1:5" x14ac:dyDescent="0.25">
      <c r="A42" t="s">
        <v>70</v>
      </c>
      <c r="B42">
        <v>923.53197697751648</v>
      </c>
      <c r="C42">
        <v>41.220001220703125</v>
      </c>
      <c r="D42">
        <f>ABS(Table_Query_from_INTERMAGNET[[#This Row],[Latitude]])</f>
        <v>41.220001220703125</v>
      </c>
      <c r="E42">
        <f>SIN(Table_Query_from_INTERMAGNET[[#This Row],[Abs latitude]]/180*PI())</f>
        <v>0.65895207835923397</v>
      </c>
    </row>
    <row r="43" spans="1:5" x14ac:dyDescent="0.25">
      <c r="A43" t="s">
        <v>108</v>
      </c>
      <c r="B43">
        <v>921.62383866738162</v>
      </c>
      <c r="C43">
        <v>66.489997863769531</v>
      </c>
      <c r="D43">
        <f>ABS(Table_Query_from_INTERMAGNET[[#This Row],[Latitude]])</f>
        <v>66.489997863769531</v>
      </c>
      <c r="E43">
        <f>SIN(Table_Query_from_INTERMAGNET[[#This Row],[Abs latitude]]/180*PI())</f>
        <v>0.91699045070340357</v>
      </c>
    </row>
    <row r="44" spans="1:5" x14ac:dyDescent="0.25">
      <c r="A44" t="s">
        <v>6</v>
      </c>
      <c r="B44">
        <v>919.80718088086269</v>
      </c>
      <c r="C44">
        <v>70.120002746582031</v>
      </c>
      <c r="D44">
        <f>ABS(Table_Query_from_INTERMAGNET[[#This Row],[Latitude]])</f>
        <v>70.120002746582031</v>
      </c>
      <c r="E44">
        <f>SIN(Table_Query_from_INTERMAGNET[[#This Row],[Abs latitude]]/180*PI())</f>
        <v>0.9404069009005358</v>
      </c>
    </row>
    <row r="45" spans="1:5" x14ac:dyDescent="0.25">
      <c r="A45" t="s">
        <v>48</v>
      </c>
      <c r="B45">
        <v>895.86438705866635</v>
      </c>
      <c r="C45">
        <v>-53.25</v>
      </c>
      <c r="D45">
        <f>ABS(Table_Query_from_INTERMAGNET[[#This Row],[Latitude]])</f>
        <v>53.25</v>
      </c>
      <c r="E45">
        <f>SIN(Table_Query_from_INTERMAGNET[[#This Row],[Abs latitude]]/180*PI())</f>
        <v>0.80125381269106066</v>
      </c>
    </row>
    <row r="46" spans="1:5" x14ac:dyDescent="0.25">
      <c r="A46" t="s">
        <v>2</v>
      </c>
      <c r="B46">
        <v>864.04217200319567</v>
      </c>
      <c r="C46">
        <v>-79.94000244140625</v>
      </c>
      <c r="D46">
        <f>ABS(Table_Query_from_INTERMAGNET[[#This Row],[Latitude]])</f>
        <v>79.94000244140625</v>
      </c>
      <c r="E46">
        <f>SIN(Table_Query_from_INTERMAGNET[[#This Row],[Abs latitude]]/180*PI())</f>
        <v>0.98462537656098437</v>
      </c>
    </row>
    <row r="47" spans="1:5" x14ac:dyDescent="0.25">
      <c r="A47" t="s">
        <v>10</v>
      </c>
      <c r="B47">
        <v>861.37680488854585</v>
      </c>
      <c r="C47">
        <v>63.990001678466797</v>
      </c>
      <c r="D47">
        <f>ABS(Table_Query_from_INTERMAGNET[[#This Row],[Latitude]])</f>
        <v>63.990001678466797</v>
      </c>
      <c r="E47">
        <f>SIN(Table_Query_from_INTERMAGNET[[#This Row],[Abs latitude]]/180*PI())</f>
        <v>0.8987175352581448</v>
      </c>
    </row>
    <row r="48" spans="1:5" x14ac:dyDescent="0.25">
      <c r="A48" t="s">
        <v>118</v>
      </c>
      <c r="B48">
        <v>853.74849926661659</v>
      </c>
      <c r="C48">
        <v>66.230003356933594</v>
      </c>
      <c r="D48">
        <f>ABS(Table_Query_from_INTERMAGNET[[#This Row],[Latitude]])</f>
        <v>66.230003356933594</v>
      </c>
      <c r="E48">
        <f>SIN(Table_Query_from_INTERMAGNET[[#This Row],[Abs latitude]]/180*PI())</f>
        <v>0.915170861858009</v>
      </c>
    </row>
    <row r="49" spans="1:5" x14ac:dyDescent="0.25">
      <c r="A49" t="s">
        <v>89</v>
      </c>
      <c r="B49">
        <v>852.51686200332722</v>
      </c>
      <c r="C49">
        <v>-80.779998779296875</v>
      </c>
      <c r="D49">
        <f>ABS(Table_Query_from_INTERMAGNET[[#This Row],[Latitude]])</f>
        <v>80.779998779296875</v>
      </c>
      <c r="E49">
        <f>SIN(Table_Query_from_INTERMAGNET[[#This Row],[Abs latitude]]/180*PI())</f>
        <v>0.98708039245794088</v>
      </c>
    </row>
    <row r="50" spans="1:5" x14ac:dyDescent="0.25">
      <c r="A50" t="s">
        <v>36</v>
      </c>
      <c r="B50">
        <v>847.50623154051209</v>
      </c>
      <c r="C50">
        <v>47.520000457763672</v>
      </c>
      <c r="D50">
        <f>ABS(Table_Query_from_INTERMAGNET[[#This Row],[Latitude]])</f>
        <v>47.520000457763672</v>
      </c>
      <c r="E50">
        <f>SIN(Table_Query_from_INTERMAGNET[[#This Row],[Abs latitude]]/180*PI())</f>
        <v>0.73751312275373404</v>
      </c>
    </row>
    <row r="51" spans="1:5" x14ac:dyDescent="0.25">
      <c r="A51" t="s">
        <v>87</v>
      </c>
      <c r="B51">
        <v>835.93208456189791</v>
      </c>
      <c r="C51">
        <v>71.5</v>
      </c>
      <c r="D51">
        <f>ABS(Table_Query_from_INTERMAGNET[[#This Row],[Latitude]])</f>
        <v>71.5</v>
      </c>
      <c r="E51">
        <f>SIN(Table_Query_from_INTERMAGNET[[#This Row],[Abs latitude]]/180*PI())</f>
        <v>0.94832365520619932</v>
      </c>
    </row>
    <row r="52" spans="1:5" x14ac:dyDescent="0.25">
      <c r="A52" t="s">
        <v>19</v>
      </c>
      <c r="B52">
        <v>826.80605343695936</v>
      </c>
      <c r="C52">
        <v>56.549999237060547</v>
      </c>
      <c r="D52">
        <f>ABS(Table_Query_from_INTERMAGNET[[#This Row],[Latitude]])</f>
        <v>56.549999237060547</v>
      </c>
      <c r="E52">
        <f>SIN(Table_Query_from_INTERMAGNET[[#This Row],[Abs latitude]]/180*PI())</f>
        <v>0.83436715302893882</v>
      </c>
    </row>
    <row r="53" spans="1:5" x14ac:dyDescent="0.25">
      <c r="A53" t="s">
        <v>90</v>
      </c>
      <c r="B53">
        <v>826.33654766081838</v>
      </c>
      <c r="C53">
        <v>59.319999694824219</v>
      </c>
      <c r="D53">
        <f>ABS(Table_Query_from_INTERMAGNET[[#This Row],[Latitude]])</f>
        <v>59.319999694824219</v>
      </c>
      <c r="E53">
        <f>SIN(Table_Query_from_INTERMAGNET[[#This Row],[Abs latitude]]/180*PI())</f>
        <v>0.86003042958814746</v>
      </c>
    </row>
    <row r="54" spans="1:5" x14ac:dyDescent="0.25">
      <c r="A54" t="s">
        <v>100</v>
      </c>
      <c r="B54">
        <v>823.45700555645294</v>
      </c>
      <c r="C54">
        <v>66.69000244140625</v>
      </c>
      <c r="D54">
        <f>ABS(Table_Query_from_INTERMAGNET[[#This Row],[Latitude]])</f>
        <v>66.69000244140625</v>
      </c>
      <c r="E54">
        <f>SIN(Table_Query_from_INTERMAGNET[[#This Row],[Abs latitude]]/180*PI())</f>
        <v>0.9183773485023391</v>
      </c>
    </row>
    <row r="55" spans="1:5" x14ac:dyDescent="0.25">
      <c r="A55" t="s">
        <v>124</v>
      </c>
      <c r="B55">
        <v>790.87208826712299</v>
      </c>
      <c r="C55">
        <v>67.400001525878906</v>
      </c>
      <c r="D55">
        <f>ABS(Table_Query_from_INTERMAGNET[[#This Row],[Latitude]])</f>
        <v>67.400001525878906</v>
      </c>
      <c r="E55">
        <f>SIN(Table_Query_from_INTERMAGNET[[#This Row],[Abs latitude]]/180*PI())</f>
        <v>0.92321022734738412</v>
      </c>
    </row>
    <row r="56" spans="1:5" x14ac:dyDescent="0.25">
      <c r="A56" t="s">
        <v>11</v>
      </c>
      <c r="B56">
        <v>772.35354598784613</v>
      </c>
      <c r="C56">
        <v>-80.480003356933594</v>
      </c>
      <c r="D56">
        <f>ABS(Table_Query_from_INTERMAGNET[[#This Row],[Latitude]])</f>
        <v>80.480003356933594</v>
      </c>
      <c r="E56">
        <f>SIN(Table_Query_from_INTERMAGNET[[#This Row],[Abs latitude]]/180*PI())</f>
        <v>0.98622793865778369</v>
      </c>
    </row>
    <row r="57" spans="1:5" x14ac:dyDescent="0.25">
      <c r="A57" t="s">
        <v>111</v>
      </c>
      <c r="B57">
        <v>762.94509632082963</v>
      </c>
      <c r="C57">
        <v>74.19000244140625</v>
      </c>
      <c r="D57">
        <f>ABS(Table_Query_from_INTERMAGNET[[#This Row],[Latitude]])</f>
        <v>74.19000244140625</v>
      </c>
      <c r="E57">
        <f>SIN(Table_Query_from_INTERMAGNET[[#This Row],[Abs latitude]]/180*PI())</f>
        <v>0.96217046861529198</v>
      </c>
    </row>
    <row r="58" spans="1:5" x14ac:dyDescent="0.25">
      <c r="A58" t="s">
        <v>117</v>
      </c>
      <c r="B58">
        <v>761.34841564161673</v>
      </c>
      <c r="C58">
        <v>75.300003051757813</v>
      </c>
      <c r="D58">
        <f>ABS(Table_Query_from_INTERMAGNET[[#This Row],[Latitude]])</f>
        <v>75.300003051757813</v>
      </c>
      <c r="E58">
        <f>SIN(Table_Query_from_INTERMAGNET[[#This Row],[Abs latitude]]/180*PI())</f>
        <v>0.96726776629184108</v>
      </c>
    </row>
    <row r="59" spans="1:5" x14ac:dyDescent="0.25">
      <c r="A59" t="s">
        <v>40</v>
      </c>
      <c r="B59">
        <v>726.8232247252422</v>
      </c>
      <c r="C59">
        <v>53.75</v>
      </c>
      <c r="D59">
        <f>ABS(Table_Query_from_INTERMAGNET[[#This Row],[Latitude]])</f>
        <v>53.75</v>
      </c>
      <c r="E59">
        <f>SIN(Table_Query_from_INTERMAGNET[[#This Row],[Abs latitude]]/180*PI())</f>
        <v>0.80644460426748255</v>
      </c>
    </row>
    <row r="60" spans="1:5" x14ac:dyDescent="0.25">
      <c r="A60" t="s">
        <v>30</v>
      </c>
      <c r="B60">
        <v>716.43352797032048</v>
      </c>
      <c r="C60">
        <v>50.009998321533203</v>
      </c>
      <c r="D60">
        <f>ABS(Table_Query_from_INTERMAGNET[[#This Row],[Latitude]])</f>
        <v>50.009998321533203</v>
      </c>
      <c r="E60">
        <f>SIN(Table_Query_from_INTERMAGNET[[#This Row],[Abs latitude]]/180*PI())</f>
        <v>0.76615660022628507</v>
      </c>
    </row>
    <row r="61" spans="1:5" x14ac:dyDescent="0.25">
      <c r="A61" t="s">
        <v>4</v>
      </c>
      <c r="B61">
        <v>713.12271033812965</v>
      </c>
      <c r="C61">
        <v>74.199996948242188</v>
      </c>
      <c r="D61">
        <f>ABS(Table_Query_from_INTERMAGNET[[#This Row],[Latitude]])</f>
        <v>74.199996948242188</v>
      </c>
      <c r="E61">
        <f>SIN(Table_Query_from_INTERMAGNET[[#This Row],[Abs latitude]]/180*PI())</f>
        <v>0.96221797902676076</v>
      </c>
    </row>
    <row r="62" spans="1:5" x14ac:dyDescent="0.25">
      <c r="A62" t="s">
        <v>41</v>
      </c>
      <c r="B62">
        <v>616.05557277732669</v>
      </c>
      <c r="C62">
        <v>54.869998931884766</v>
      </c>
      <c r="D62">
        <f>ABS(Table_Query_from_INTERMAGNET[[#This Row],[Latitude]])</f>
        <v>54.869998931884766</v>
      </c>
      <c r="E62">
        <f>SIN(Table_Query_from_INTERMAGNET[[#This Row],[Abs latitude]]/180*PI())</f>
        <v>0.81784852251534912</v>
      </c>
    </row>
    <row r="63" spans="1:5" x14ac:dyDescent="0.25">
      <c r="A63" t="s">
        <v>51</v>
      </c>
      <c r="B63">
        <v>609.87936819505546</v>
      </c>
      <c r="C63">
        <v>37.130001068115234</v>
      </c>
      <c r="D63">
        <f>ABS(Table_Query_from_INTERMAGNET[[#This Row],[Latitude]])</f>
        <v>37.130001068115234</v>
      </c>
      <c r="E63">
        <f>SIN(Table_Query_from_INTERMAGNET[[#This Row],[Abs latitude]]/180*PI())</f>
        <v>0.60362553387109619</v>
      </c>
    </row>
    <row r="64" spans="1:5" x14ac:dyDescent="0.25">
      <c r="A64" t="s">
        <v>125</v>
      </c>
      <c r="B64">
        <v>579.93608268497997</v>
      </c>
      <c r="C64">
        <v>54.540000915527344</v>
      </c>
      <c r="D64">
        <f>ABS(Table_Query_from_INTERMAGNET[[#This Row],[Latitude]])</f>
        <v>54.540000915527344</v>
      </c>
      <c r="E64">
        <f>SIN(Table_Query_from_INTERMAGNET[[#This Row],[Abs latitude]]/180*PI())</f>
        <v>0.8145207363404583</v>
      </c>
    </row>
    <row r="65" spans="1:5" x14ac:dyDescent="0.25">
      <c r="A65" t="s">
        <v>43</v>
      </c>
      <c r="B65">
        <v>573.05584370111785</v>
      </c>
      <c r="C65">
        <v>43.380001068115234</v>
      </c>
      <c r="D65">
        <f>ABS(Table_Query_from_INTERMAGNET[[#This Row],[Latitude]])</f>
        <v>43.380001068115234</v>
      </c>
      <c r="E65">
        <f>SIN(Table_Query_from_INTERMAGNET[[#This Row],[Abs latitude]]/180*PI())</f>
        <v>0.68683386009377612</v>
      </c>
    </row>
    <row r="66" spans="1:5" x14ac:dyDescent="0.25">
      <c r="A66" t="s">
        <v>120</v>
      </c>
      <c r="B66">
        <v>549.17102072123214</v>
      </c>
      <c r="C66">
        <v>76.25</v>
      </c>
      <c r="D66">
        <f>ABS(Table_Query_from_INTERMAGNET[[#This Row],[Latitude]])</f>
        <v>76.25</v>
      </c>
      <c r="E66">
        <f>SIN(Table_Query_from_INTERMAGNET[[#This Row],[Abs latitude]]/180*PI())</f>
        <v>0.97134206981326143</v>
      </c>
    </row>
    <row r="67" spans="1:5" x14ac:dyDescent="0.25">
      <c r="A67" t="s">
        <v>78</v>
      </c>
      <c r="B67">
        <v>509.30649846138817</v>
      </c>
      <c r="C67">
        <v>21.360000610351563</v>
      </c>
      <c r="D67">
        <f>ABS(Table_Query_from_INTERMAGNET[[#This Row],[Latitude]])</f>
        <v>21.360000610351563</v>
      </c>
      <c r="E67">
        <f>SIN(Table_Query_from_INTERMAGNET[[#This Row],[Abs latitude]]/180*PI())</f>
        <v>0.3642267058128158</v>
      </c>
    </row>
    <row r="68" spans="1:5" x14ac:dyDescent="0.25">
      <c r="A68" t="s">
        <v>98</v>
      </c>
      <c r="B68">
        <v>500.29191478575785</v>
      </c>
      <c r="C68">
        <v>-70.290000915527344</v>
      </c>
      <c r="D68">
        <f>ABS(Table_Query_from_INTERMAGNET[[#This Row],[Latitude]])</f>
        <v>70.290000915527344</v>
      </c>
      <c r="E68">
        <f>SIN(Table_Query_from_INTERMAGNET[[#This Row],[Abs latitude]]/180*PI())</f>
        <v>0.94141170164045607</v>
      </c>
    </row>
    <row r="69" spans="1:5" x14ac:dyDescent="0.25">
      <c r="A69" t="s">
        <v>60</v>
      </c>
      <c r="B69">
        <v>458.49536529827651</v>
      </c>
      <c r="C69">
        <v>-49.169998168945313</v>
      </c>
      <c r="D69">
        <f>ABS(Table_Query_from_INTERMAGNET[[#This Row],[Latitude]])</f>
        <v>49.169998168945313</v>
      </c>
      <c r="E69">
        <f>SIN(Table_Query_from_INTERMAGNET[[#This Row],[Abs latitude]]/180*PI())</f>
        <v>0.75665280077730901</v>
      </c>
    </row>
    <row r="70" spans="1:5" x14ac:dyDescent="0.25">
      <c r="A70" t="s">
        <v>73</v>
      </c>
      <c r="B70">
        <v>426.77775246608155</v>
      </c>
      <c r="C70">
        <v>-36.020000457763672</v>
      </c>
      <c r="D70">
        <f>ABS(Table_Query_from_INTERMAGNET[[#This Row],[Latitude]])</f>
        <v>36.020000457763672</v>
      </c>
      <c r="E70">
        <f>SIN(Table_Query_from_INTERMAGNET[[#This Row],[Abs latitude]]/180*PI())</f>
        <v>0.58806762314392991</v>
      </c>
    </row>
    <row r="71" spans="1:5" x14ac:dyDescent="0.25">
      <c r="A71" t="s">
        <v>67</v>
      </c>
      <c r="B71">
        <v>399.30650821142399</v>
      </c>
      <c r="C71">
        <v>39.75</v>
      </c>
      <c r="D71">
        <f>ABS(Table_Query_from_INTERMAGNET[[#This Row],[Latitude]])</f>
        <v>39.75</v>
      </c>
      <c r="E71">
        <f>SIN(Table_Query_from_INTERMAGNET[[#This Row],[Abs latitude]]/180*PI())</f>
        <v>0.63943900198058468</v>
      </c>
    </row>
    <row r="72" spans="1:5" x14ac:dyDescent="0.25">
      <c r="A72" t="s">
        <v>91</v>
      </c>
      <c r="B72">
        <v>370.11075200539636</v>
      </c>
      <c r="C72">
        <v>26.139999389648438</v>
      </c>
      <c r="D72">
        <f>ABS(Table_Query_from_INTERMAGNET[[#This Row],[Latitude]])</f>
        <v>26.139999389648438</v>
      </c>
      <c r="E72">
        <f>SIN(Table_Query_from_INTERMAGNET[[#This Row],[Abs latitude]]/180*PI())</f>
        <v>0.44056599455021911</v>
      </c>
    </row>
    <row r="73" spans="1:5" x14ac:dyDescent="0.25">
      <c r="A73" t="s">
        <v>62</v>
      </c>
      <c r="B73">
        <v>343.73969302729648</v>
      </c>
      <c r="C73">
        <v>29.329999923706055</v>
      </c>
      <c r="D73">
        <f>ABS(Table_Query_from_INTERMAGNET[[#This Row],[Latitude]])</f>
        <v>29.329999923706055</v>
      </c>
      <c r="E73">
        <f>SIN(Table_Query_from_INTERMAGNET[[#This Row],[Abs latitude]]/180*PI())</f>
        <v>0.48983899788688817</v>
      </c>
    </row>
    <row r="74" spans="1:5" x14ac:dyDescent="0.25">
      <c r="A74" t="s">
        <v>59</v>
      </c>
      <c r="B74">
        <v>309.0676503615349</v>
      </c>
      <c r="C74">
        <v>48.919998168945313</v>
      </c>
      <c r="D74">
        <f>ABS(Table_Query_from_INTERMAGNET[[#This Row],[Latitude]])</f>
        <v>48.919998168945313</v>
      </c>
      <c r="E74">
        <f>SIN(Table_Query_from_INTERMAGNET[[#This Row],[Abs latitude]]/180*PI())</f>
        <v>0.75379279263652843</v>
      </c>
    </row>
    <row r="75" spans="1:5" x14ac:dyDescent="0.25">
      <c r="A75" t="s">
        <v>71</v>
      </c>
      <c r="B75">
        <v>308.00049462216776</v>
      </c>
      <c r="C75">
        <v>38.819999694824219</v>
      </c>
      <c r="D75">
        <f>ABS(Table_Query_from_INTERMAGNET[[#This Row],[Latitude]])</f>
        <v>38.819999694824219</v>
      </c>
      <c r="E75">
        <f>SIN(Table_Query_from_INTERMAGNET[[#This Row],[Abs latitude]]/180*PI())</f>
        <v>0.62687580930368614</v>
      </c>
    </row>
    <row r="76" spans="1:5" x14ac:dyDescent="0.25">
      <c r="A76" t="s">
        <v>69</v>
      </c>
      <c r="B76">
        <v>306.99952921380839</v>
      </c>
      <c r="C76">
        <v>24.739999771118164</v>
      </c>
      <c r="D76">
        <f>ABS(Table_Query_from_INTERMAGNET[[#This Row],[Latitude]])</f>
        <v>24.739999771118164</v>
      </c>
      <c r="E76">
        <f>SIN(Table_Query_from_INTERMAGNET[[#This Row],[Abs latitude]]/180*PI())</f>
        <v>0.41850122664896355</v>
      </c>
    </row>
    <row r="77" spans="1:5" x14ac:dyDescent="0.25">
      <c r="A77" t="s">
        <v>32</v>
      </c>
      <c r="B77">
        <v>277.33373397406956</v>
      </c>
      <c r="C77">
        <v>47.959999084472656</v>
      </c>
      <c r="D77">
        <f>ABS(Table_Query_from_INTERMAGNET[[#This Row],[Latitude]])</f>
        <v>47.959999084472656</v>
      </c>
      <c r="E77">
        <f>SIN(Table_Query_from_INTERMAGNET[[#This Row],[Abs latitude]]/180*PI())</f>
        <v>0.7426774924268843</v>
      </c>
    </row>
    <row r="78" spans="1:5" x14ac:dyDescent="0.25">
      <c r="A78" t="s">
        <v>61</v>
      </c>
      <c r="B78">
        <v>270.26746012052581</v>
      </c>
      <c r="C78">
        <v>42.950000762939453</v>
      </c>
      <c r="D78">
        <f>ABS(Table_Query_from_INTERMAGNET[[#This Row],[Latitude]])</f>
        <v>42.950000762939453</v>
      </c>
      <c r="E78">
        <f>SIN(Table_Query_from_INTERMAGNET[[#This Row],[Abs latitude]]/180*PI())</f>
        <v>0.68135988369978495</v>
      </c>
    </row>
    <row r="79" spans="1:5" x14ac:dyDescent="0.25">
      <c r="A79" t="s">
        <v>37</v>
      </c>
      <c r="B79">
        <v>260.01730711627641</v>
      </c>
      <c r="C79">
        <v>45.860000610351563</v>
      </c>
      <c r="D79">
        <f>ABS(Table_Query_from_INTERMAGNET[[#This Row],[Latitude]])</f>
        <v>45.860000610351563</v>
      </c>
      <c r="E79">
        <f>SIN(Table_Query_from_INTERMAGNET[[#This Row],[Abs latitude]]/180*PI())</f>
        <v>0.71764029143399566</v>
      </c>
    </row>
    <row r="80" spans="1:5" x14ac:dyDescent="0.25">
      <c r="A80" t="s">
        <v>26</v>
      </c>
      <c r="B80">
        <v>257.25668115716644</v>
      </c>
      <c r="C80">
        <v>50.650001525878906</v>
      </c>
      <c r="D80">
        <f>ABS(Table_Query_from_INTERMAGNET[[#This Row],[Latitude]])</f>
        <v>50.650001525878906</v>
      </c>
      <c r="E80">
        <f>SIN(Table_Query_from_INTERMAGNET[[#This Row],[Abs latitude]]/180*PI())</f>
        <v>0.77328720294377473</v>
      </c>
    </row>
    <row r="81" spans="1:5" x14ac:dyDescent="0.25">
      <c r="A81" t="s">
        <v>33</v>
      </c>
      <c r="B81">
        <v>256.90854403853524</v>
      </c>
      <c r="C81">
        <v>49.25</v>
      </c>
      <c r="D81">
        <f>ABS(Table_Query_from_INTERMAGNET[[#This Row],[Latitude]])</f>
        <v>49.25</v>
      </c>
      <c r="E81">
        <f>SIN(Table_Query_from_INTERMAGNET[[#This Row],[Abs latitude]]/180*PI())</f>
        <v>0.75756498438404962</v>
      </c>
    </row>
    <row r="82" spans="1:5" x14ac:dyDescent="0.25">
      <c r="A82" t="s">
        <v>28</v>
      </c>
      <c r="B82">
        <v>256.28109567426156</v>
      </c>
      <c r="C82">
        <v>50.720001220703125</v>
      </c>
      <c r="D82">
        <f>ABS(Table_Query_from_INTERMAGNET[[#This Row],[Latitude]])</f>
        <v>50.720001220703125</v>
      </c>
      <c r="E82">
        <f>SIN(Table_Query_from_INTERMAGNET[[#This Row],[Abs latitude]]/180*PI())</f>
        <v>0.77406126769851158</v>
      </c>
    </row>
    <row r="83" spans="1:5" x14ac:dyDescent="0.25">
      <c r="A83" t="s">
        <v>97</v>
      </c>
      <c r="B83">
        <v>203.82835916525454</v>
      </c>
      <c r="C83">
        <v>46.060001373291016</v>
      </c>
      <c r="D83">
        <f>ABS(Table_Query_from_INTERMAGNET[[#This Row],[Latitude]])</f>
        <v>46.060001373291016</v>
      </c>
      <c r="E83">
        <f>SIN(Table_Query_from_INTERMAGNET[[#This Row],[Abs latitude]]/180*PI())</f>
        <v>0.72006686695983335</v>
      </c>
    </row>
    <row r="84" spans="1:5" x14ac:dyDescent="0.25">
      <c r="A84" t="s">
        <v>44</v>
      </c>
      <c r="B84">
        <v>185.56400513030539</v>
      </c>
      <c r="C84">
        <v>43.020000457763672</v>
      </c>
      <c r="D84">
        <f>ABS(Table_Query_from_INTERMAGNET[[#This Row],[Latitude]])</f>
        <v>43.020000457763672</v>
      </c>
      <c r="E84">
        <f>SIN(Table_Query_from_INTERMAGNET[[#This Row],[Abs latitude]]/180*PI())</f>
        <v>0.68225361495063219</v>
      </c>
    </row>
    <row r="85" spans="1:5" x14ac:dyDescent="0.25">
      <c r="A85" t="s">
        <v>65</v>
      </c>
      <c r="B85">
        <v>179.98252410824503</v>
      </c>
      <c r="C85">
        <v>-42.380001068115234</v>
      </c>
      <c r="D85">
        <f>ABS(Table_Query_from_INTERMAGNET[[#This Row],[Latitude]])</f>
        <v>42.380001068115234</v>
      </c>
      <c r="E85">
        <f>SIN(Table_Query_from_INTERMAGNET[[#This Row],[Abs latitude]]/180*PI())</f>
        <v>0.67404459073741629</v>
      </c>
    </row>
    <row r="86" spans="1:5" x14ac:dyDescent="0.25">
      <c r="A86" t="s">
        <v>31</v>
      </c>
      <c r="B86">
        <v>175.12729187472465</v>
      </c>
      <c r="C86">
        <v>47.529998779296875</v>
      </c>
      <c r="D86">
        <f>ABS(Table_Query_from_INTERMAGNET[[#This Row],[Latitude]])</f>
        <v>47.529998779296875</v>
      </c>
      <c r="E86">
        <f>SIN(Table_Query_from_INTERMAGNET[[#This Row],[Abs latitude]]/180*PI())</f>
        <v>0.73763095954967495</v>
      </c>
    </row>
    <row r="87" spans="1:5" x14ac:dyDescent="0.25">
      <c r="A87" t="s">
        <v>52</v>
      </c>
      <c r="B87">
        <v>172.78471182551135</v>
      </c>
      <c r="C87">
        <v>-50.169998168945313</v>
      </c>
      <c r="D87">
        <f>ABS(Table_Query_from_INTERMAGNET[[#This Row],[Latitude]])</f>
        <v>50.169998168945313</v>
      </c>
      <c r="E87">
        <f>SIN(Table_Query_from_INTERMAGNET[[#This Row],[Abs latitude]]/180*PI())</f>
        <v>0.76794823716985983</v>
      </c>
    </row>
    <row r="88" spans="1:5" x14ac:dyDescent="0.25">
      <c r="A88" t="s">
        <v>34</v>
      </c>
      <c r="B88">
        <v>168.07438829280326</v>
      </c>
      <c r="C88">
        <v>47.610000610351563</v>
      </c>
      <c r="D88">
        <f>ABS(Table_Query_from_INTERMAGNET[[#This Row],[Latitude]])</f>
        <v>47.610000610351563</v>
      </c>
      <c r="E88">
        <f>SIN(Table_Query_from_INTERMAGNET[[#This Row],[Abs latitude]]/180*PI())</f>
        <v>0.73857302452787266</v>
      </c>
    </row>
    <row r="89" spans="1:5" x14ac:dyDescent="0.25">
      <c r="A89" t="s">
        <v>45</v>
      </c>
      <c r="B89">
        <v>152.48395151211815</v>
      </c>
      <c r="C89">
        <v>42.729999542236328</v>
      </c>
      <c r="D89">
        <f>ABS(Table_Query_from_INTERMAGNET[[#This Row],[Latitude]])</f>
        <v>42.729999542236328</v>
      </c>
      <c r="E89">
        <f>SIN(Table_Query_from_INTERMAGNET[[#This Row],[Abs latitude]]/180*PI())</f>
        <v>0.67854437140326795</v>
      </c>
    </row>
    <row r="90" spans="1:5" x14ac:dyDescent="0.25">
      <c r="A90" t="s">
        <v>64</v>
      </c>
      <c r="B90">
        <v>151.90786681406595</v>
      </c>
      <c r="C90">
        <v>-45.430000305175781</v>
      </c>
      <c r="D90">
        <f>ABS(Table_Query_from_INTERMAGNET[[#This Row],[Latitude]])</f>
        <v>45.430000305175781</v>
      </c>
      <c r="E90">
        <f>SIN(Table_Query_from_INTERMAGNET[[#This Row],[Abs latitude]]/180*PI())</f>
        <v>0.71239359858794638</v>
      </c>
    </row>
    <row r="91" spans="1:5" x14ac:dyDescent="0.25">
      <c r="A91" t="s">
        <v>42</v>
      </c>
      <c r="B91">
        <v>140.46351839534705</v>
      </c>
      <c r="C91">
        <v>43.360000610351563</v>
      </c>
      <c r="D91">
        <f>ABS(Table_Query_from_INTERMAGNET[[#This Row],[Latitude]])</f>
        <v>43.360000610351563</v>
      </c>
      <c r="E91">
        <f>SIN(Table_Query_from_INTERMAGNET[[#This Row],[Abs latitude]]/180*PI())</f>
        <v>0.68658010634082212</v>
      </c>
    </row>
    <row r="92" spans="1:5" x14ac:dyDescent="0.25">
      <c r="A92" t="s">
        <v>47</v>
      </c>
      <c r="B92">
        <v>130.11533345459327</v>
      </c>
      <c r="C92">
        <v>41.880001068115234</v>
      </c>
      <c r="D92">
        <f>ABS(Table_Query_from_INTERMAGNET[[#This Row],[Latitude]])</f>
        <v>41.880001068115234</v>
      </c>
      <c r="E92">
        <f>SIN(Table_Query_from_INTERMAGNET[[#This Row],[Abs latitude]]/180*PI())</f>
        <v>0.66757271492668613</v>
      </c>
    </row>
    <row r="93" spans="1:5" x14ac:dyDescent="0.25">
      <c r="A93" t="s">
        <v>68</v>
      </c>
      <c r="B93">
        <v>126.65701717630967</v>
      </c>
      <c r="C93">
        <v>-44.029998779296875</v>
      </c>
      <c r="D93">
        <f>ABS(Table_Query_from_INTERMAGNET[[#This Row],[Latitude]])</f>
        <v>44.029998779296875</v>
      </c>
      <c r="E93">
        <f>SIN(Table_Query_from_INTERMAGNET[[#This Row],[Abs latitude]]/180*PI())</f>
        <v>0.69503490534022683</v>
      </c>
    </row>
    <row r="94" spans="1:5" x14ac:dyDescent="0.25">
      <c r="A94" t="s">
        <v>50</v>
      </c>
      <c r="B94">
        <v>126.62148316932637</v>
      </c>
      <c r="C94">
        <v>39.569999694824219</v>
      </c>
      <c r="D94">
        <f>ABS(Table_Query_from_INTERMAGNET[[#This Row],[Latitude]])</f>
        <v>39.569999694824219</v>
      </c>
      <c r="E94">
        <f>SIN(Table_Query_from_INTERMAGNET[[#This Row],[Abs latitude]]/180*PI())</f>
        <v>0.63702045849414435</v>
      </c>
    </row>
    <row r="95" spans="1:5" x14ac:dyDescent="0.25">
      <c r="A95" t="s">
        <v>94</v>
      </c>
      <c r="B95">
        <v>118.27087553578015</v>
      </c>
      <c r="C95">
        <v>-33.220001220703125</v>
      </c>
      <c r="D95">
        <f>ABS(Table_Query_from_INTERMAGNET[[#This Row],[Latitude]])</f>
        <v>33.220001220703125</v>
      </c>
      <c r="E95">
        <f>SIN(Table_Query_from_INTERMAGNET[[#This Row],[Abs latitude]]/180*PI())</f>
        <v>0.54785529379725251</v>
      </c>
    </row>
    <row r="96" spans="1:5" x14ac:dyDescent="0.25">
      <c r="A96" t="s">
        <v>58</v>
      </c>
      <c r="B96">
        <v>114.1236009292666</v>
      </c>
      <c r="C96">
        <v>32.259998321533203</v>
      </c>
      <c r="D96" s="5">
        <f>ABS(Table_Query_from_INTERMAGNET[[#This Row],[Latitude]])</f>
        <v>32.259998321533203</v>
      </c>
      <c r="E96" s="5">
        <f>SIN(Table_Query_from_INTERMAGNET[[#This Row],[Abs latitude]]/180*PI())</f>
        <v>0.53376209036541755</v>
      </c>
    </row>
    <row r="97" spans="1:5" x14ac:dyDescent="0.25">
      <c r="A97" t="s">
        <v>39</v>
      </c>
      <c r="B97">
        <v>109.85900054160332</v>
      </c>
      <c r="C97">
        <v>44.439998626708984</v>
      </c>
      <c r="D97" s="5">
        <f>ABS(Table_Query_from_INTERMAGNET[[#This Row],[Latitude]])</f>
        <v>44.439998626708984</v>
      </c>
      <c r="E97" s="5">
        <f>SIN(Table_Query_from_INTERMAGNET[[#This Row],[Abs latitude]]/180*PI())</f>
        <v>0.70016194888305572</v>
      </c>
    </row>
    <row r="98" spans="1:5" x14ac:dyDescent="0.25">
      <c r="A98" t="s">
        <v>35</v>
      </c>
      <c r="B98">
        <v>106.70520137275409</v>
      </c>
      <c r="C98">
        <v>-38.259998321533203</v>
      </c>
      <c r="D98" s="5">
        <f>ABS(Table_Query_from_INTERMAGNET[[#This Row],[Latitude]])</f>
        <v>38.259998321533203</v>
      </c>
      <c r="E98" s="5">
        <f>SIN(Table_Query_from_INTERMAGNET[[#This Row],[Abs latitude]]/180*PI())</f>
        <v>0.61923098053843839</v>
      </c>
    </row>
    <row r="99" spans="1:5" x14ac:dyDescent="0.25">
      <c r="A99" t="s">
        <v>54</v>
      </c>
      <c r="B99">
        <v>104.7377677822093</v>
      </c>
      <c r="C99">
        <v>36.229999542236328</v>
      </c>
      <c r="D99" s="5">
        <f>ABS(Table_Query_from_INTERMAGNET[[#This Row],[Latitude]])</f>
        <v>36.229999542236328</v>
      </c>
      <c r="E99" s="5">
        <f>SIN(Table_Query_from_INTERMAGNET[[#This Row],[Abs latitude]]/180*PI())</f>
        <v>0.5910281036283429</v>
      </c>
    </row>
    <row r="100" spans="1:5" x14ac:dyDescent="0.25">
      <c r="A100" t="s">
        <v>80</v>
      </c>
      <c r="B100">
        <v>98.508882848198013</v>
      </c>
      <c r="C100">
        <v>-29.170000076293945</v>
      </c>
      <c r="D100" s="5">
        <f>ABS(Table_Query_from_INTERMAGNET[[#This Row],[Latitude]])</f>
        <v>29.170000076293945</v>
      </c>
      <c r="E100" s="5">
        <f>SIN(Table_Query_from_INTERMAGNET[[#This Row],[Abs latitude]]/180*PI())</f>
        <v>0.48740253251672561</v>
      </c>
    </row>
    <row r="101" spans="1:5" x14ac:dyDescent="0.25">
      <c r="A101" t="s">
        <v>99</v>
      </c>
      <c r="B101">
        <v>98.005101908012932</v>
      </c>
      <c r="C101">
        <v>21.940000534057617</v>
      </c>
      <c r="D101" s="5">
        <f>ABS(Table_Query_from_INTERMAGNET[[#This Row],[Latitude]])</f>
        <v>21.940000534057617</v>
      </c>
      <c r="E101" s="5">
        <f>SIN(Table_Query_from_INTERMAGNET[[#This Row],[Abs latitude]]/180*PI())</f>
        <v>0.37363545217632199</v>
      </c>
    </row>
    <row r="102" spans="1:5" x14ac:dyDescent="0.25">
      <c r="A102" t="s">
        <v>56</v>
      </c>
      <c r="B102">
        <v>97.786578034769164</v>
      </c>
      <c r="C102">
        <v>34.659999847412109</v>
      </c>
      <c r="D102" s="5">
        <f>ABS(Table_Query_from_INTERMAGNET[[#This Row],[Latitude]])</f>
        <v>34.659999847412109</v>
      </c>
      <c r="E102" s="5">
        <f>SIN(Table_Query_from_INTERMAGNET[[#This Row],[Abs latitude]]/180*PI())</f>
        <v>0.56870541773928063</v>
      </c>
    </row>
    <row r="103" spans="1:5" x14ac:dyDescent="0.25">
      <c r="A103" t="s">
        <v>55</v>
      </c>
      <c r="B103">
        <v>92.838043623021264</v>
      </c>
      <c r="C103">
        <v>33.930000305175781</v>
      </c>
      <c r="D103" s="5">
        <f>ABS(Table_Query_from_INTERMAGNET[[#This Row],[Latitude]])</f>
        <v>33.930000305175781</v>
      </c>
      <c r="E103" s="5">
        <f>SIN(Table_Query_from_INTERMAGNET[[#This Row],[Abs latitude]]/180*PI())</f>
        <v>0.55817963034090423</v>
      </c>
    </row>
    <row r="104" spans="1:5" x14ac:dyDescent="0.25">
      <c r="A104" t="s">
        <v>74</v>
      </c>
      <c r="B104">
        <v>92.347171044921566</v>
      </c>
      <c r="C104">
        <v>-34.080001831054688</v>
      </c>
      <c r="D104" s="5">
        <f>ABS(Table_Query_from_INTERMAGNET[[#This Row],[Latitude]])</f>
        <v>34.080001831054688</v>
      </c>
      <c r="E104" s="5">
        <f>SIN(Table_Query_from_INTERMAGNET[[#This Row],[Abs latitude]]/180*PI())</f>
        <v>0.56034993929749366</v>
      </c>
    </row>
    <row r="105" spans="1:5" x14ac:dyDescent="0.25">
      <c r="A105" t="s">
        <v>79</v>
      </c>
      <c r="B105">
        <v>90.249653738947941</v>
      </c>
      <c r="C105">
        <v>14.140000343322754</v>
      </c>
      <c r="D105" s="5">
        <f>ABS(Table_Query_from_INTERMAGNET[[#This Row],[Latitude]])</f>
        <v>14.140000343322754</v>
      </c>
      <c r="E105" s="5">
        <f>SIN(Table_Query_from_INTERMAGNET[[#This Row],[Abs latitude]]/180*PI())</f>
        <v>0.24429205657367078</v>
      </c>
    </row>
    <row r="106" spans="1:5" x14ac:dyDescent="0.25">
      <c r="A106" t="s">
        <v>66</v>
      </c>
      <c r="B106">
        <v>90.199778270237445</v>
      </c>
      <c r="C106">
        <v>27.850000381469727</v>
      </c>
      <c r="D106" s="5">
        <f>ABS(Table_Query_from_INTERMAGNET[[#This Row],[Latitude]])</f>
        <v>27.850000381469727</v>
      </c>
      <c r="E106" s="5">
        <f>SIN(Table_Query_from_INTERMAGNET[[#This Row],[Abs latitude]]/180*PI())</f>
        <v>0.46715841106769812</v>
      </c>
    </row>
    <row r="107" spans="1:5" x14ac:dyDescent="0.25">
      <c r="A107" t="s">
        <v>77</v>
      </c>
      <c r="B107">
        <v>89.894865893790069</v>
      </c>
      <c r="C107">
        <v>-17.940000534057617</v>
      </c>
      <c r="D107" s="5">
        <f>ABS(Table_Query_from_INTERMAGNET[[#This Row],[Latitude]])</f>
        <v>17.940000534057617</v>
      </c>
      <c r="E107" s="5">
        <f>SIN(Table_Query_from_INTERMAGNET[[#This Row],[Abs latitude]]/180*PI())</f>
        <v>0.30802088993242099</v>
      </c>
    </row>
    <row r="108" spans="1:5" x14ac:dyDescent="0.25">
      <c r="A108" t="s">
        <v>53</v>
      </c>
      <c r="B108">
        <v>89.005617800226517</v>
      </c>
      <c r="C108">
        <v>-29.790000915527344</v>
      </c>
      <c r="D108" s="5">
        <f>ABS(Table_Query_from_INTERMAGNET[[#This Row],[Latitude]])</f>
        <v>29.790000915527344</v>
      </c>
      <c r="E108" s="5">
        <f>SIN(Table_Query_from_INTERMAGNET[[#This Row],[Abs latitude]]/180*PI())</f>
        <v>0.49682251368339536</v>
      </c>
    </row>
    <row r="109" spans="1:5" x14ac:dyDescent="0.25">
      <c r="A109" t="s">
        <v>76</v>
      </c>
      <c r="B109">
        <v>88.102213366067033</v>
      </c>
      <c r="C109">
        <v>5.5199999809265137</v>
      </c>
      <c r="D109" s="5">
        <f>ABS(Table_Query_from_INTERMAGNET[[#This Row],[Latitude]])</f>
        <v>5.5199999809265137</v>
      </c>
      <c r="E109" s="5">
        <f>SIN(Table_Query_from_INTERMAGNET[[#This Row],[Abs latitude]]/180*PI())</f>
        <v>9.619320516302618E-2</v>
      </c>
    </row>
    <row r="110" spans="1:5" x14ac:dyDescent="0.25">
      <c r="A110" t="s">
        <v>96</v>
      </c>
      <c r="B110">
        <v>82.152297594163485</v>
      </c>
      <c r="C110">
        <v>45.439998626708984</v>
      </c>
      <c r="D110" s="5">
        <f>ABS(Table_Query_from_INTERMAGNET[[#This Row],[Latitude]])</f>
        <v>45.439998626708984</v>
      </c>
      <c r="E110" s="5">
        <f>SIN(Table_Query_from_INTERMAGNET[[#This Row],[Abs latitude]]/180*PI())</f>
        <v>0.71251605092226067</v>
      </c>
    </row>
    <row r="111" spans="1:5" x14ac:dyDescent="0.25">
      <c r="A111" t="s">
        <v>75</v>
      </c>
      <c r="B111">
        <v>80.756497053836171</v>
      </c>
      <c r="C111">
        <v>16.340000152587891</v>
      </c>
      <c r="D111" s="5">
        <f>ABS(Table_Query_from_INTERMAGNET[[#This Row],[Latitude]])</f>
        <v>16.340000152587891</v>
      </c>
      <c r="E111" s="5">
        <f>SIN(Table_Query_from_INTERMAGNET[[#This Row],[Abs latitude]]/180*PI())</f>
        <v>0.28133671352609985</v>
      </c>
    </row>
    <row r="112" spans="1:5" x14ac:dyDescent="0.25">
      <c r="A112" t="s">
        <v>63</v>
      </c>
      <c r="B112">
        <v>78.089692021418557</v>
      </c>
      <c r="C112">
        <v>30.540000915527344</v>
      </c>
      <c r="D112" s="5">
        <f>ABS(Table_Query_from_INTERMAGNET[[#This Row],[Latitude]])</f>
        <v>30.540000915527344</v>
      </c>
      <c r="E112" s="5">
        <f>SIN(Table_Query_from_INTERMAGNET[[#This Row],[Abs latitude]]/180*PI())</f>
        <v>0.50813978362133905</v>
      </c>
    </row>
    <row r="113" spans="1:5" x14ac:dyDescent="0.25">
      <c r="A113" t="s">
        <v>93</v>
      </c>
      <c r="B113">
        <v>65.76473218982953</v>
      </c>
      <c r="C113">
        <v>-35.939998626708984</v>
      </c>
      <c r="D113" s="5">
        <f>ABS(Table_Query_from_INTERMAGNET[[#This Row],[Latitude]])</f>
        <v>35.939998626708984</v>
      </c>
      <c r="E113" s="5">
        <f>SIN(Table_Query_from_INTERMAGNET[[#This Row],[Abs latitude]]/180*PI())</f>
        <v>0.58693771013700546</v>
      </c>
    </row>
    <row r="114" spans="1:5" x14ac:dyDescent="0.25">
      <c r="A114" t="s">
        <v>88</v>
      </c>
      <c r="B114">
        <v>52.859344978560792</v>
      </c>
      <c r="C114">
        <v>19.870000839233398</v>
      </c>
      <c r="D114" s="5">
        <f>ABS(Table_Query_from_INTERMAGNET[[#This Row],[Latitude]])</f>
        <v>19.870000839233398</v>
      </c>
      <c r="E114" s="5">
        <f>SIN(Table_Query_from_INTERMAGNET[[#This Row],[Abs latitude]]/180*PI())</f>
        <v>0.33988718364041348</v>
      </c>
    </row>
    <row r="115" spans="1:5" x14ac:dyDescent="0.25">
      <c r="A115" t="s">
        <v>72</v>
      </c>
      <c r="B115">
        <v>8.0375638256238169</v>
      </c>
      <c r="C115">
        <v>13.729999542236328</v>
      </c>
      <c r="D115" s="5">
        <f>ABS(Table_Query_from_INTERMAGNET[[#This Row],[Latitude]])</f>
        <v>13.729999542236328</v>
      </c>
      <c r="E115" s="5">
        <f>SIN(Table_Query_from_INTERMAGNET[[#This Row],[Abs latitude]]/180*PI())</f>
        <v>0.23734680774559502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topLeftCell="B29" workbookViewId="0">
      <selection activeCell="V29" sqref="V29"/>
    </sheetView>
  </sheetViews>
  <sheetFormatPr defaultRowHeight="15" x14ac:dyDescent="0.25"/>
  <cols>
    <col min="1" max="1" width="11.85546875" bestFit="1" customWidth="1"/>
    <col min="2" max="2" width="13.28515625" bestFit="1" customWidth="1"/>
    <col min="3" max="3" width="12.7109375" bestFit="1" customWidth="1"/>
    <col min="4" max="4" width="14" bestFit="1" customWidth="1"/>
    <col min="5" max="5" width="13.42578125" bestFit="1" customWidth="1"/>
  </cols>
  <sheetData>
    <row r="1" spans="1:6" x14ac:dyDescent="0.25">
      <c r="A1" s="4" t="s">
        <v>84</v>
      </c>
    </row>
    <row r="2" spans="1:6" x14ac:dyDescent="0.25">
      <c r="A2" t="s">
        <v>0</v>
      </c>
      <c r="B2" t="s">
        <v>128</v>
      </c>
      <c r="C2" t="s">
        <v>1</v>
      </c>
      <c r="D2" t="s">
        <v>81</v>
      </c>
      <c r="E2" t="s">
        <v>82</v>
      </c>
      <c r="F2" s="3"/>
    </row>
    <row r="3" spans="1:6" x14ac:dyDescent="0.25">
      <c r="A3" t="s">
        <v>12</v>
      </c>
      <c r="B3">
        <v>1702.0497201903356</v>
      </c>
      <c r="C3">
        <v>65.050003051757813</v>
      </c>
      <c r="D3">
        <f>ABS(Table_Query_from_INTERMAGNET4[[#This Row],[Latitude]])</f>
        <v>65.050003051757813</v>
      </c>
      <c r="E3">
        <f>SIN(Table_Query_from_INTERMAGNET4[[#This Row],[Abs latitude]]/180*PI())</f>
        <v>0.90667626836863313</v>
      </c>
    </row>
    <row r="4" spans="1:6" x14ac:dyDescent="0.25">
      <c r="A4" t="s">
        <v>6</v>
      </c>
      <c r="B4">
        <v>942.33894512537256</v>
      </c>
      <c r="C4">
        <v>70.120002746582031</v>
      </c>
      <c r="D4">
        <f>ABS(Table_Query_from_INTERMAGNET4[[#This Row],[Latitude]])</f>
        <v>70.120002746582031</v>
      </c>
      <c r="E4">
        <f>SIN(Table_Query_from_INTERMAGNET4[[#This Row],[Abs latitude]]/180*PI())</f>
        <v>0.9404069009005358</v>
      </c>
    </row>
    <row r="5" spans="1:6" x14ac:dyDescent="0.25">
      <c r="A5" t="s">
        <v>29</v>
      </c>
      <c r="B5">
        <v>797.32615660092324</v>
      </c>
      <c r="C5">
        <v>-64.379997253417969</v>
      </c>
      <c r="D5">
        <f>ABS(Table_Query_from_INTERMAGNET4[[#This Row],[Latitude]])</f>
        <v>64.379997253417969</v>
      </c>
      <c r="E5">
        <f>SIN(Table_Query_from_INTERMAGNET4[[#This Row],[Abs latitude]]/180*PI())</f>
        <v>0.90168162435810562</v>
      </c>
    </row>
    <row r="6" spans="1:6" x14ac:dyDescent="0.25">
      <c r="A6" t="s">
        <v>22</v>
      </c>
      <c r="B6">
        <v>759.47609409381676</v>
      </c>
      <c r="C6">
        <v>59.709999084472656</v>
      </c>
      <c r="D6">
        <f>ABS(Table_Query_from_INTERMAGNET4[[#This Row],[Latitude]])</f>
        <v>59.709999084472656</v>
      </c>
      <c r="E6">
        <f>SIN(Table_Query_from_INTERMAGNET4[[#This Row],[Abs latitude]]/180*PI())</f>
        <v>0.8634835860786646</v>
      </c>
    </row>
    <row r="7" spans="1:6" x14ac:dyDescent="0.25">
      <c r="A7" t="s">
        <v>119</v>
      </c>
      <c r="B7">
        <v>735.92381399163867</v>
      </c>
      <c r="C7">
        <v>64.779998779296875</v>
      </c>
      <c r="D7">
        <f>ABS(Table_Query_from_INTERMAGNET4[[#This Row],[Latitude]])</f>
        <v>64.779998779296875</v>
      </c>
      <c r="E7">
        <f>SIN(Table_Query_from_INTERMAGNET4[[#This Row],[Abs latitude]]/180*PI())</f>
        <v>0.90467836325525008</v>
      </c>
    </row>
    <row r="8" spans="1:6" x14ac:dyDescent="0.25">
      <c r="A8" t="s">
        <v>112</v>
      </c>
      <c r="B8">
        <v>719.27213904057203</v>
      </c>
      <c r="C8">
        <v>65.160003662109375</v>
      </c>
      <c r="D8">
        <f>ABS(Table_Query_from_INTERMAGNET4[[#This Row],[Latitude]])</f>
        <v>65.160003662109375</v>
      </c>
      <c r="E8">
        <f>SIN(Table_Query_from_INTERMAGNET4[[#This Row],[Abs latitude]]/180*PI())</f>
        <v>0.90748445139125822</v>
      </c>
    </row>
    <row r="9" spans="1:6" x14ac:dyDescent="0.25">
      <c r="A9" t="s">
        <v>122</v>
      </c>
      <c r="B9">
        <v>703.39469005672777</v>
      </c>
      <c r="C9">
        <v>63.610000610351563</v>
      </c>
      <c r="D9">
        <f>ABS(Table_Query_from_INTERMAGNET4[[#This Row],[Latitude]])</f>
        <v>63.610000610351563</v>
      </c>
      <c r="E9">
        <f>SIN(Table_Query_from_INTERMAGNET4[[#This Row],[Abs latitude]]/180*PI())</f>
        <v>0.8957893548098933</v>
      </c>
    </row>
    <row r="10" spans="1:6" x14ac:dyDescent="0.25">
      <c r="A10" t="s">
        <v>124</v>
      </c>
      <c r="B10">
        <v>609.76206835125447</v>
      </c>
      <c r="C10">
        <v>67.400001525878906</v>
      </c>
      <c r="D10">
        <f>ABS(Table_Query_from_INTERMAGNET4[[#This Row],[Latitude]])</f>
        <v>67.400001525878906</v>
      </c>
      <c r="E10">
        <f>SIN(Table_Query_from_INTERMAGNET4[[#This Row],[Abs latitude]]/180*PI())</f>
        <v>0.92321022734738412</v>
      </c>
    </row>
    <row r="11" spans="1:6" x14ac:dyDescent="0.25">
      <c r="A11" t="s">
        <v>100</v>
      </c>
      <c r="B11">
        <v>546.35432642196588</v>
      </c>
      <c r="C11">
        <v>66.69000244140625</v>
      </c>
      <c r="D11">
        <f>ABS(Table_Query_from_INTERMAGNET4[[#This Row],[Latitude]])</f>
        <v>66.69000244140625</v>
      </c>
      <c r="E11">
        <f>SIN(Table_Query_from_INTERMAGNET4[[#This Row],[Abs latitude]]/180*PI())</f>
        <v>0.9183773485023391</v>
      </c>
    </row>
    <row r="12" spans="1:6" x14ac:dyDescent="0.25">
      <c r="A12" t="s">
        <v>118</v>
      </c>
      <c r="B12">
        <v>546.20774436106262</v>
      </c>
      <c r="C12">
        <v>66.230003356933594</v>
      </c>
      <c r="D12">
        <f>ABS(Table_Query_from_INTERMAGNET4[[#This Row],[Latitude]])</f>
        <v>66.230003356933594</v>
      </c>
      <c r="E12">
        <f>SIN(Table_Query_from_INTERMAGNET4[[#This Row],[Abs latitude]]/180*PI())</f>
        <v>0.915170861858009</v>
      </c>
    </row>
    <row r="13" spans="1:6" x14ac:dyDescent="0.25">
      <c r="A13" t="s">
        <v>27</v>
      </c>
      <c r="B13">
        <v>486.38462146741443</v>
      </c>
      <c r="C13">
        <v>62</v>
      </c>
      <c r="D13">
        <f>ABS(Table_Query_from_INTERMAGNET4[[#This Row],[Latitude]])</f>
        <v>62</v>
      </c>
      <c r="E13">
        <f>SIN(Table_Query_from_INTERMAGNET4[[#This Row],[Abs latitude]]/180*PI())</f>
        <v>0.88294759285892688</v>
      </c>
    </row>
    <row r="14" spans="1:6" x14ac:dyDescent="0.25">
      <c r="A14" t="s">
        <v>10</v>
      </c>
      <c r="B14">
        <v>480.46148648981227</v>
      </c>
      <c r="C14">
        <v>63.990001678466797</v>
      </c>
      <c r="D14">
        <f>ABS(Table_Query_from_INTERMAGNET4[[#This Row],[Latitude]])</f>
        <v>63.990001678466797</v>
      </c>
      <c r="E14">
        <f>SIN(Table_Query_from_INTERMAGNET4[[#This Row],[Abs latitude]]/180*PI())</f>
        <v>0.8987175352581448</v>
      </c>
    </row>
    <row r="15" spans="1:6" x14ac:dyDescent="0.25">
      <c r="A15" t="s">
        <v>38</v>
      </c>
      <c r="B15">
        <v>477.55732640176302</v>
      </c>
      <c r="C15">
        <v>-58.580001831054688</v>
      </c>
      <c r="D15">
        <f>ABS(Table_Query_from_INTERMAGNET4[[#This Row],[Latitude]])</f>
        <v>58.580001831054688</v>
      </c>
      <c r="E15">
        <f>SIN(Table_Query_from_INTERMAGNET4[[#This Row],[Abs latitude]]/180*PI())</f>
        <v>0.85336889526743975</v>
      </c>
    </row>
    <row r="16" spans="1:6" x14ac:dyDescent="0.25">
      <c r="A16" t="s">
        <v>23</v>
      </c>
      <c r="B16">
        <v>471.5516938788366</v>
      </c>
      <c r="C16">
        <v>52.069999694824219</v>
      </c>
      <c r="D16">
        <f>ABS(Table_Query_from_INTERMAGNET4[[#This Row],[Latitude]])</f>
        <v>52.069999694824219</v>
      </c>
      <c r="E16">
        <f>SIN(Table_Query_from_INTERMAGNET4[[#This Row],[Abs latitude]]/180*PI())</f>
        <v>0.78876233443072752</v>
      </c>
    </row>
    <row r="17" spans="1:5" x14ac:dyDescent="0.25">
      <c r="A17" t="s">
        <v>108</v>
      </c>
      <c r="B17">
        <v>456.75062123657807</v>
      </c>
      <c r="C17">
        <v>66.489997863769531</v>
      </c>
      <c r="D17">
        <f>ABS(Table_Query_from_INTERMAGNET4[[#This Row],[Latitude]])</f>
        <v>66.489997863769531</v>
      </c>
      <c r="E17">
        <f>SIN(Table_Query_from_INTERMAGNET4[[#This Row],[Abs latitude]]/180*PI())</f>
        <v>0.91699045070340357</v>
      </c>
    </row>
    <row r="18" spans="1:5" x14ac:dyDescent="0.25">
      <c r="A18" t="s">
        <v>30</v>
      </c>
      <c r="B18">
        <v>430.67040762049118</v>
      </c>
      <c r="C18">
        <v>50.009998321533203</v>
      </c>
      <c r="D18">
        <f>ABS(Table_Query_from_INTERMAGNET4[[#This Row],[Latitude]])</f>
        <v>50.009998321533203</v>
      </c>
      <c r="E18">
        <f>SIN(Table_Query_from_INTERMAGNET4[[#This Row],[Abs latitude]]/180*PI())</f>
        <v>0.76615660022628507</v>
      </c>
    </row>
    <row r="19" spans="1:5" x14ac:dyDescent="0.25">
      <c r="A19" t="s">
        <v>116</v>
      </c>
      <c r="B19">
        <v>410.01426804441815</v>
      </c>
      <c r="C19">
        <v>64.300003051757813</v>
      </c>
      <c r="D19">
        <f>ABS(Table_Query_from_INTERMAGNET4[[#This Row],[Latitude]])</f>
        <v>64.300003051757813</v>
      </c>
      <c r="E19">
        <f>SIN(Table_Query_from_INTERMAGNET4[[#This Row],[Abs latitude]]/180*PI())</f>
        <v>0.90107704442017023</v>
      </c>
    </row>
    <row r="20" spans="1:5" x14ac:dyDescent="0.25">
      <c r="A20" t="s">
        <v>114</v>
      </c>
      <c r="B20">
        <v>397.75293839266607</v>
      </c>
      <c r="C20">
        <v>65.970001220703125</v>
      </c>
      <c r="D20">
        <f>ABS(Table_Query_from_INTERMAGNET4[[#This Row],[Latitude]])</f>
        <v>65.970001220703125</v>
      </c>
      <c r="E20">
        <f>SIN(Table_Query_from_INTERMAGNET4[[#This Row],[Abs latitude]]/180*PI())</f>
        <v>0.91333237429302339</v>
      </c>
    </row>
    <row r="21" spans="1:5" x14ac:dyDescent="0.25">
      <c r="A21" t="s">
        <v>121</v>
      </c>
      <c r="B21">
        <v>364.64122092818855</v>
      </c>
      <c r="C21">
        <v>61.049999237060547</v>
      </c>
      <c r="D21">
        <f>ABS(Table_Query_from_INTERMAGNET4[[#This Row],[Latitude]])</f>
        <v>61.049999237060547</v>
      </c>
      <c r="E21">
        <f>SIN(Table_Query_from_INTERMAGNET4[[#This Row],[Abs latitude]]/180*PI())</f>
        <v>0.87504244381568752</v>
      </c>
    </row>
    <row r="22" spans="1:5" x14ac:dyDescent="0.25">
      <c r="A22" t="s">
        <v>33</v>
      </c>
      <c r="B22">
        <v>358.67534066339158</v>
      </c>
      <c r="C22">
        <v>49.25</v>
      </c>
      <c r="D22">
        <f>ABS(Table_Query_from_INTERMAGNET4[[#This Row],[Latitude]])</f>
        <v>49.25</v>
      </c>
      <c r="E22">
        <f>SIN(Table_Query_from_INTERMAGNET4[[#This Row],[Abs latitude]]/180*PI())</f>
        <v>0.75756498438404962</v>
      </c>
    </row>
    <row r="23" spans="1:5" x14ac:dyDescent="0.25">
      <c r="A23" t="s">
        <v>123</v>
      </c>
      <c r="B23">
        <v>358.65192039078784</v>
      </c>
      <c r="C23">
        <v>62.259998321533203</v>
      </c>
      <c r="D23">
        <f>ABS(Table_Query_from_INTERMAGNET4[[#This Row],[Latitude]])</f>
        <v>62.259998321533203</v>
      </c>
      <c r="E23">
        <f>SIN(Table_Query_from_INTERMAGNET4[[#This Row],[Abs latitude]]/180*PI())</f>
        <v>0.88506887541219792</v>
      </c>
    </row>
    <row r="24" spans="1:5" x14ac:dyDescent="0.25">
      <c r="A24" t="s">
        <v>25</v>
      </c>
      <c r="B24">
        <v>358.35178247080063</v>
      </c>
      <c r="C24">
        <v>65.470001220703125</v>
      </c>
      <c r="D24">
        <f>ABS(Table_Query_from_INTERMAGNET4[[#This Row],[Latitude]])</f>
        <v>65.470001220703125</v>
      </c>
      <c r="E24">
        <f>SIN(Table_Query_from_INTERMAGNET4[[#This Row],[Abs latitude]]/180*PI())</f>
        <v>0.90974402212214811</v>
      </c>
    </row>
    <row r="25" spans="1:5" x14ac:dyDescent="0.25">
      <c r="A25" t="s">
        <v>9</v>
      </c>
      <c r="B25">
        <v>344.96237475991495</v>
      </c>
      <c r="C25">
        <v>65.349998474121094</v>
      </c>
      <c r="D25">
        <f>ABS(Table_Query_from_INTERMAGNET4[[#This Row],[Latitude]])</f>
        <v>65.349998474121094</v>
      </c>
      <c r="E25">
        <f>SIN(Table_Query_from_INTERMAGNET4[[#This Row],[Abs latitude]]/180*PI())</f>
        <v>0.90887247825250872</v>
      </c>
    </row>
    <row r="26" spans="1:5" x14ac:dyDescent="0.25">
      <c r="A26" t="s">
        <v>14</v>
      </c>
      <c r="B26">
        <v>330.08029326210919</v>
      </c>
      <c r="C26">
        <v>72.550003051757813</v>
      </c>
      <c r="D26">
        <f>ABS(Table_Query_from_INTERMAGNET4[[#This Row],[Latitude]])</f>
        <v>72.550003051757813</v>
      </c>
      <c r="E26">
        <f>SIN(Table_Query_from_INTERMAGNET4[[#This Row],[Abs latitude]]/180*PI())</f>
        <v>0.9539790188527294</v>
      </c>
    </row>
    <row r="27" spans="1:5" x14ac:dyDescent="0.25">
      <c r="A27" t="s">
        <v>109</v>
      </c>
      <c r="B27">
        <v>328.89270286827588</v>
      </c>
      <c r="C27">
        <v>58.729999542236328</v>
      </c>
      <c r="D27">
        <f>ABS(Table_Query_from_INTERMAGNET4[[#This Row],[Latitude]])</f>
        <v>58.729999542236328</v>
      </c>
      <c r="E27">
        <f>SIN(Table_Query_from_INTERMAGNET4[[#This Row],[Abs latitude]]/180*PI())</f>
        <v>0.85473072841677677</v>
      </c>
    </row>
    <row r="28" spans="1:5" x14ac:dyDescent="0.25">
      <c r="A28" t="s">
        <v>8</v>
      </c>
      <c r="B28">
        <v>327.3912033027155</v>
      </c>
      <c r="C28">
        <v>77.129997253417969</v>
      </c>
      <c r="D28">
        <f>ABS(Table_Query_from_INTERMAGNET4[[#This Row],[Latitude]])</f>
        <v>77.129997253417969</v>
      </c>
      <c r="E28">
        <f>SIN(Table_Query_from_INTERMAGNET4[[#This Row],[Abs latitude]]/180*PI())</f>
        <v>0.97487794337766942</v>
      </c>
    </row>
    <row r="29" spans="1:5" x14ac:dyDescent="0.25">
      <c r="A29" t="s">
        <v>95</v>
      </c>
      <c r="B29">
        <v>320.4555229474131</v>
      </c>
      <c r="C29">
        <v>64.910003662109375</v>
      </c>
      <c r="D29">
        <f>ABS(Table_Query_from_INTERMAGNET4[[#This Row],[Latitude]])</f>
        <v>64.910003662109375</v>
      </c>
      <c r="E29">
        <f>SIN(Table_Query_from_INTERMAGNET4[[#This Row],[Abs latitude]]/180*PI())</f>
        <v>0.90564284908725112</v>
      </c>
    </row>
    <row r="30" spans="1:5" x14ac:dyDescent="0.25">
      <c r="A30" t="s">
        <v>92</v>
      </c>
      <c r="B30">
        <v>319.21134065067298</v>
      </c>
      <c r="C30">
        <v>64.739997863769531</v>
      </c>
      <c r="D30">
        <f>ABS(Table_Query_from_INTERMAGNET4[[#This Row],[Latitude]])</f>
        <v>64.739997863769531</v>
      </c>
      <c r="E30">
        <f>SIN(Table_Query_from_INTERMAGNET4[[#This Row],[Abs latitude]]/180*PI())</f>
        <v>0.90438066547894891</v>
      </c>
    </row>
    <row r="31" spans="1:5" x14ac:dyDescent="0.25">
      <c r="A31" t="s">
        <v>16</v>
      </c>
      <c r="B31">
        <v>313.96815125104649</v>
      </c>
      <c r="C31">
        <v>65.989997863769531</v>
      </c>
      <c r="D31">
        <f>ABS(Table_Query_from_INTERMAGNET4[[#This Row],[Latitude]])</f>
        <v>65.989997863769531</v>
      </c>
      <c r="E31">
        <f>SIN(Table_Query_from_INTERMAGNET4[[#This Row],[Abs latitude]]/180*PI())</f>
        <v>0.91347443962194852</v>
      </c>
    </row>
    <row r="32" spans="1:5" x14ac:dyDescent="0.25">
      <c r="A32" t="s">
        <v>21</v>
      </c>
      <c r="B32">
        <v>309.71599894096528</v>
      </c>
      <c r="C32">
        <v>68.739997863769531</v>
      </c>
      <c r="D32">
        <f>ABS(Table_Query_from_INTERMAGNET4[[#This Row],[Latitude]])</f>
        <v>68.739997863769531</v>
      </c>
      <c r="E32">
        <f>SIN(Table_Query_from_INTERMAGNET4[[#This Row],[Abs latitude]]/180*PI())</f>
        <v>0.93194458419750525</v>
      </c>
    </row>
    <row r="33" spans="1:5" x14ac:dyDescent="0.25">
      <c r="A33" t="s">
        <v>17</v>
      </c>
      <c r="B33">
        <v>307.88419900995245</v>
      </c>
      <c r="C33">
        <v>56.950000762939453</v>
      </c>
      <c r="D33">
        <f>ABS(Table_Query_from_INTERMAGNET4[[#This Row],[Latitude]])</f>
        <v>56.950000762939453</v>
      </c>
      <c r="E33">
        <f>SIN(Table_Query_from_INTERMAGNET4[[#This Row],[Abs latitude]]/180*PI())</f>
        <v>0.83819496870594423</v>
      </c>
    </row>
    <row r="34" spans="1:5" x14ac:dyDescent="0.25">
      <c r="A34" t="s">
        <v>24</v>
      </c>
      <c r="B34">
        <v>301.93542355940946</v>
      </c>
      <c r="C34">
        <v>52.619998931884766</v>
      </c>
      <c r="D34">
        <f>ABS(Table_Query_from_INTERMAGNET4[[#This Row],[Latitude]])</f>
        <v>52.619998931884766</v>
      </c>
      <c r="E34">
        <f>SIN(Table_Query_from_INTERMAGNET4[[#This Row],[Abs latitude]]/180*PI())</f>
        <v>0.79462657497900346</v>
      </c>
    </row>
    <row r="35" spans="1:5" x14ac:dyDescent="0.25">
      <c r="A35" t="s">
        <v>48</v>
      </c>
      <c r="B35">
        <v>298.00671133382212</v>
      </c>
      <c r="C35">
        <v>-53.25</v>
      </c>
      <c r="D35" s="5">
        <f>ABS(Table_Query_from_INTERMAGNET4[[#This Row],[Latitude]])</f>
        <v>53.25</v>
      </c>
      <c r="E35" s="5">
        <f>SIN(Table_Query_from_INTERMAGNET4[[#This Row],[Abs latitude]]/180*PI())</f>
        <v>0.80125381269106066</v>
      </c>
    </row>
    <row r="36" spans="1:5" x14ac:dyDescent="0.25">
      <c r="A36" t="s">
        <v>111</v>
      </c>
      <c r="B36">
        <v>279.85662400593628</v>
      </c>
      <c r="C36">
        <v>74.19000244140625</v>
      </c>
      <c r="D36">
        <f>ABS(Table_Query_from_INTERMAGNET4[[#This Row],[Latitude]])</f>
        <v>74.19000244140625</v>
      </c>
      <c r="E36">
        <f>SIN(Table_Query_from_INTERMAGNET4[[#This Row],[Abs latitude]]/180*PI())</f>
        <v>0.96217046861529198</v>
      </c>
    </row>
    <row r="37" spans="1:5" x14ac:dyDescent="0.25">
      <c r="A37" t="s">
        <v>28</v>
      </c>
      <c r="B37">
        <v>279</v>
      </c>
      <c r="C37">
        <v>50.720001220703125</v>
      </c>
      <c r="D37">
        <f>ABS(Table_Query_from_INTERMAGNET4[[#This Row],[Latitude]])</f>
        <v>50.720001220703125</v>
      </c>
      <c r="E37">
        <f>SIN(Table_Query_from_INTERMAGNET4[[#This Row],[Abs latitude]]/180*PI())</f>
        <v>0.77406126769851158</v>
      </c>
    </row>
    <row r="38" spans="1:5" x14ac:dyDescent="0.25">
      <c r="A38" t="s">
        <v>87</v>
      </c>
      <c r="B38">
        <v>276.33611779859683</v>
      </c>
      <c r="C38">
        <v>71.5</v>
      </c>
      <c r="D38">
        <f>ABS(Table_Query_from_INTERMAGNET4[[#This Row],[Latitude]])</f>
        <v>71.5</v>
      </c>
      <c r="E38">
        <f>SIN(Table_Query_from_INTERMAGNET4[[#This Row],[Abs latitude]]/180*PI())</f>
        <v>0.94832365520619932</v>
      </c>
    </row>
    <row r="39" spans="1:5" x14ac:dyDescent="0.25">
      <c r="A39" t="s">
        <v>2</v>
      </c>
      <c r="B39">
        <v>273.72275834774865</v>
      </c>
      <c r="C39">
        <v>-79.94000244140625</v>
      </c>
      <c r="D39">
        <f>ABS(Table_Query_from_INTERMAGNET4[[#This Row],[Latitude]])</f>
        <v>79.94000244140625</v>
      </c>
      <c r="E39">
        <f>SIN(Table_Query_from_INTERMAGNET4[[#This Row],[Abs latitude]]/180*PI())</f>
        <v>0.98462537656098437</v>
      </c>
    </row>
    <row r="40" spans="1:5" x14ac:dyDescent="0.25">
      <c r="A40" t="s">
        <v>18</v>
      </c>
      <c r="B40">
        <v>272.97618943783357</v>
      </c>
      <c r="C40">
        <v>57.959999084472656</v>
      </c>
      <c r="D40">
        <f>ABS(Table_Query_from_INTERMAGNET4[[#This Row],[Latitude]])</f>
        <v>57.959999084472656</v>
      </c>
      <c r="E40">
        <f>SIN(Table_Query_from_INTERMAGNET4[[#This Row],[Abs latitude]]/180*PI())</f>
        <v>0.84767792760806271</v>
      </c>
    </row>
    <row r="41" spans="1:5" x14ac:dyDescent="0.25">
      <c r="A41" t="s">
        <v>15</v>
      </c>
      <c r="B41">
        <v>266.94006818010666</v>
      </c>
      <c r="C41">
        <v>69.419998168945313</v>
      </c>
      <c r="D41">
        <f>ABS(Table_Query_from_INTERMAGNET4[[#This Row],[Latitude]])</f>
        <v>69.419998168945313</v>
      </c>
      <c r="E41">
        <f>SIN(Table_Query_from_INTERMAGNET4[[#This Row],[Abs latitude]]/180*PI())</f>
        <v>0.93618228337898823</v>
      </c>
    </row>
    <row r="42" spans="1:5" x14ac:dyDescent="0.25">
      <c r="A42" t="s">
        <v>125</v>
      </c>
      <c r="B42">
        <v>262.41714882987355</v>
      </c>
      <c r="C42">
        <v>54.540000915527344</v>
      </c>
      <c r="D42">
        <f>ABS(Table_Query_from_INTERMAGNET4[[#This Row],[Latitude]])</f>
        <v>54.540000915527344</v>
      </c>
      <c r="E42">
        <f>SIN(Table_Query_from_INTERMAGNET4[[#This Row],[Abs latitude]]/180*PI())</f>
        <v>0.8145207363404583</v>
      </c>
    </row>
    <row r="43" spans="1:5" x14ac:dyDescent="0.25">
      <c r="A43" t="s">
        <v>98</v>
      </c>
      <c r="B43">
        <v>255.80070367377803</v>
      </c>
      <c r="C43">
        <v>-70.290000915527344</v>
      </c>
      <c r="D43">
        <f>ABS(Table_Query_from_INTERMAGNET4[[#This Row],[Latitude]])</f>
        <v>70.290000915527344</v>
      </c>
      <c r="E43">
        <f>SIN(Table_Query_from_INTERMAGNET4[[#This Row],[Abs latitude]]/180*PI())</f>
        <v>0.94141170164045607</v>
      </c>
    </row>
    <row r="44" spans="1:5" x14ac:dyDescent="0.25">
      <c r="A44" t="s">
        <v>4</v>
      </c>
      <c r="B44">
        <v>254.01771591761076</v>
      </c>
      <c r="C44">
        <v>74.199996948242188</v>
      </c>
      <c r="D44">
        <f>ABS(Table_Query_from_INTERMAGNET4[[#This Row],[Latitude]])</f>
        <v>74.199996948242188</v>
      </c>
      <c r="E44">
        <f>SIN(Table_Query_from_INTERMAGNET4[[#This Row],[Abs latitude]]/180*PI())</f>
        <v>0.96221797902676076</v>
      </c>
    </row>
    <row r="45" spans="1:5" x14ac:dyDescent="0.25">
      <c r="A45" t="s">
        <v>13</v>
      </c>
      <c r="B45">
        <v>232.94849216082082</v>
      </c>
      <c r="C45">
        <v>73.760002136230469</v>
      </c>
      <c r="D45">
        <f>ABS(Table_Query_from_INTERMAGNET4[[#This Row],[Latitude]])</f>
        <v>73.760002136230469</v>
      </c>
      <c r="E45">
        <f>SIN(Table_Query_from_INTERMAGNET4[[#This Row],[Abs latitude]]/180*PI())</f>
        <v>0.96009868956662792</v>
      </c>
    </row>
    <row r="46" spans="1:5" x14ac:dyDescent="0.25">
      <c r="A46" t="s">
        <v>85</v>
      </c>
      <c r="B46">
        <v>232.93990641364996</v>
      </c>
      <c r="C46">
        <v>-50.259998321533203</v>
      </c>
      <c r="D46">
        <f>ABS(Table_Query_from_INTERMAGNET4[[#This Row],[Latitude]])</f>
        <v>50.259998321533203</v>
      </c>
      <c r="E46">
        <f>SIN(Table_Query_from_INTERMAGNET4[[#This Row],[Abs latitude]]/180*PI())</f>
        <v>0.76895340479397567</v>
      </c>
    </row>
    <row r="47" spans="1:5" x14ac:dyDescent="0.25">
      <c r="A47" t="s">
        <v>89</v>
      </c>
      <c r="B47">
        <v>229.26403991904181</v>
      </c>
      <c r="C47">
        <v>-80.779998779296875</v>
      </c>
      <c r="D47">
        <f>ABS(Table_Query_from_INTERMAGNET4[[#This Row],[Latitude]])</f>
        <v>80.779998779296875</v>
      </c>
      <c r="E47">
        <f>SIN(Table_Query_from_INTERMAGNET4[[#This Row],[Abs latitude]]/180*PI())</f>
        <v>0.98708039245794088</v>
      </c>
    </row>
    <row r="48" spans="1:5" x14ac:dyDescent="0.25">
      <c r="A48" t="s">
        <v>46</v>
      </c>
      <c r="B48">
        <v>227.20035211240321</v>
      </c>
      <c r="C48">
        <v>53.340000152587891</v>
      </c>
      <c r="D48">
        <f>ABS(Table_Query_from_INTERMAGNET4[[#This Row],[Latitude]])</f>
        <v>53.340000152587891</v>
      </c>
      <c r="E48">
        <f>SIN(Table_Query_from_INTERMAGNET4[[#This Row],[Abs latitude]]/180*PI())</f>
        <v>0.8021926714723866</v>
      </c>
    </row>
    <row r="49" spans="1:5" x14ac:dyDescent="0.25">
      <c r="A49" t="s">
        <v>90</v>
      </c>
      <c r="B49">
        <v>226.90350371909199</v>
      </c>
      <c r="C49">
        <v>59.319999694824219</v>
      </c>
      <c r="D49">
        <f>ABS(Table_Query_from_INTERMAGNET4[[#This Row],[Latitude]])</f>
        <v>59.319999694824219</v>
      </c>
      <c r="E49">
        <f>SIN(Table_Query_from_INTERMAGNET4[[#This Row],[Abs latitude]]/180*PI())</f>
        <v>0.86003042958814746</v>
      </c>
    </row>
    <row r="50" spans="1:5" x14ac:dyDescent="0.25">
      <c r="A50" t="s">
        <v>115</v>
      </c>
      <c r="B50">
        <v>223.01757778255956</v>
      </c>
      <c r="C50">
        <v>65.430000305175781</v>
      </c>
      <c r="D50">
        <f>ABS(Table_Query_from_INTERMAGNET4[[#This Row],[Latitude]])</f>
        <v>65.430000305175781</v>
      </c>
      <c r="E50">
        <f>SIN(Table_Query_from_INTERMAGNET4[[#This Row],[Abs latitude]]/180*PI())</f>
        <v>0.90945395072883339</v>
      </c>
    </row>
    <row r="51" spans="1:5" x14ac:dyDescent="0.25">
      <c r="A51" t="s">
        <v>19</v>
      </c>
      <c r="B51">
        <v>211.34627983477731</v>
      </c>
      <c r="C51">
        <v>56.549999237060547</v>
      </c>
      <c r="D51">
        <f>ABS(Table_Query_from_INTERMAGNET4[[#This Row],[Latitude]])</f>
        <v>56.549999237060547</v>
      </c>
      <c r="E51">
        <f>SIN(Table_Query_from_INTERMAGNET4[[#This Row],[Abs latitude]]/180*PI())</f>
        <v>0.83436715302893882</v>
      </c>
    </row>
    <row r="52" spans="1:5" x14ac:dyDescent="0.25">
      <c r="A52" t="s">
        <v>11</v>
      </c>
      <c r="B52">
        <v>209.46837470128995</v>
      </c>
      <c r="C52">
        <v>-80.480003356933594</v>
      </c>
      <c r="D52">
        <f>ABS(Table_Query_from_INTERMAGNET4[[#This Row],[Latitude]])</f>
        <v>80.480003356933594</v>
      </c>
      <c r="E52">
        <f>SIN(Table_Query_from_INTERMAGNET4[[#This Row],[Abs latitude]]/180*PI())</f>
        <v>0.98622793865778369</v>
      </c>
    </row>
    <row r="53" spans="1:5" x14ac:dyDescent="0.25">
      <c r="A53" t="s">
        <v>117</v>
      </c>
      <c r="B53">
        <v>205.39905063071737</v>
      </c>
      <c r="C53">
        <v>75.300003051757813</v>
      </c>
      <c r="D53">
        <f>ABS(Table_Query_from_INTERMAGNET4[[#This Row],[Latitude]])</f>
        <v>75.300003051757813</v>
      </c>
      <c r="E53">
        <f>SIN(Table_Query_from_INTERMAGNET4[[#This Row],[Abs latitude]]/180*PI())</f>
        <v>0.96726776629184108</v>
      </c>
    </row>
    <row r="54" spans="1:5" x14ac:dyDescent="0.25">
      <c r="A54" t="s">
        <v>20</v>
      </c>
      <c r="B54">
        <v>204.41624201613726</v>
      </c>
      <c r="C54">
        <v>55.930000305175781</v>
      </c>
      <c r="D54">
        <f>ABS(Table_Query_from_INTERMAGNET4[[#This Row],[Latitude]])</f>
        <v>55.930000305175781</v>
      </c>
      <c r="E54">
        <f>SIN(Table_Query_from_INTERMAGNET4[[#This Row],[Abs latitude]]/180*PI())</f>
        <v>0.82835377397530285</v>
      </c>
    </row>
    <row r="55" spans="1:5" x14ac:dyDescent="0.25">
      <c r="A55" t="s">
        <v>26</v>
      </c>
      <c r="B55">
        <v>198.72845795205075</v>
      </c>
      <c r="C55">
        <v>50.650001525878906</v>
      </c>
      <c r="D55">
        <f>ABS(Table_Query_from_INTERMAGNET4[[#This Row],[Latitude]])</f>
        <v>50.650001525878906</v>
      </c>
      <c r="E55">
        <f>SIN(Table_Query_from_INTERMAGNET4[[#This Row],[Abs latitude]]/180*PI())</f>
        <v>0.77328720294377473</v>
      </c>
    </row>
    <row r="56" spans="1:5" x14ac:dyDescent="0.25">
      <c r="A56" t="s">
        <v>36</v>
      </c>
      <c r="B56">
        <v>195.92090240706835</v>
      </c>
      <c r="C56">
        <v>47.520000457763672</v>
      </c>
      <c r="D56">
        <f>ABS(Table_Query_from_INTERMAGNET4[[#This Row],[Latitude]])</f>
        <v>47.520000457763672</v>
      </c>
      <c r="E56">
        <f>SIN(Table_Query_from_INTERMAGNET4[[#This Row],[Abs latitude]]/180*PI())</f>
        <v>0.73751312275373404</v>
      </c>
    </row>
    <row r="57" spans="1:5" x14ac:dyDescent="0.25">
      <c r="A57" t="s">
        <v>41</v>
      </c>
      <c r="B57">
        <v>193.30013297007844</v>
      </c>
      <c r="C57">
        <v>54.869998931884766</v>
      </c>
      <c r="D57">
        <f>ABS(Table_Query_from_INTERMAGNET4[[#This Row],[Latitude]])</f>
        <v>54.869998931884766</v>
      </c>
      <c r="E57">
        <f>SIN(Table_Query_from_INTERMAGNET4[[#This Row],[Abs latitude]]/180*PI())</f>
        <v>0.81784852251534912</v>
      </c>
    </row>
    <row r="58" spans="1:5" x14ac:dyDescent="0.25">
      <c r="A58" t="s">
        <v>60</v>
      </c>
      <c r="B58">
        <v>171.18995297621879</v>
      </c>
      <c r="C58">
        <v>-49.169998168945313</v>
      </c>
      <c r="D58">
        <f>ABS(Table_Query_from_INTERMAGNET4[[#This Row],[Latitude]])</f>
        <v>49.169998168945313</v>
      </c>
      <c r="E58">
        <f>SIN(Table_Query_from_INTERMAGNET4[[#This Row],[Abs latitude]]/180*PI())</f>
        <v>0.75665280077730901</v>
      </c>
    </row>
    <row r="59" spans="1:5" x14ac:dyDescent="0.25">
      <c r="A59" t="s">
        <v>5</v>
      </c>
      <c r="B59">
        <v>166.50825805346713</v>
      </c>
      <c r="C59">
        <v>83.169998168945313</v>
      </c>
      <c r="D59">
        <f>ABS(Table_Query_from_INTERMAGNET4[[#This Row],[Latitude]])</f>
        <v>83.169998168945313</v>
      </c>
      <c r="E59">
        <f>SIN(Table_Query_from_INTERMAGNET4[[#This Row],[Abs latitude]]/180*PI())</f>
        <v>0.99290337202241408</v>
      </c>
    </row>
    <row r="60" spans="1:5" x14ac:dyDescent="0.25">
      <c r="A60" t="s">
        <v>86</v>
      </c>
      <c r="B60">
        <v>160.95340940781591</v>
      </c>
      <c r="C60">
        <v>87.099998474121094</v>
      </c>
      <c r="D60">
        <f>ABS(Table_Query_from_INTERMAGNET4[[#This Row],[Latitude]])</f>
        <v>87.099998474121094</v>
      </c>
      <c r="E60">
        <f>SIN(Table_Query_from_INTERMAGNET4[[#This Row],[Abs latitude]]/180*PI())</f>
        <v>0.99871935583681437</v>
      </c>
    </row>
    <row r="61" spans="1:5" x14ac:dyDescent="0.25">
      <c r="A61" t="s">
        <v>52</v>
      </c>
      <c r="B61">
        <v>141.15474525985655</v>
      </c>
      <c r="C61">
        <v>-50.169998168945313</v>
      </c>
      <c r="D61">
        <f>ABS(Table_Query_from_INTERMAGNET4[[#This Row],[Latitude]])</f>
        <v>50.169998168945313</v>
      </c>
      <c r="E61">
        <f>SIN(Table_Query_from_INTERMAGNET4[[#This Row],[Abs latitude]]/180*PI())</f>
        <v>0.76794823716985983</v>
      </c>
    </row>
    <row r="62" spans="1:5" x14ac:dyDescent="0.25">
      <c r="A62" t="s">
        <v>49</v>
      </c>
      <c r="B62">
        <v>140.68759717899798</v>
      </c>
      <c r="C62">
        <v>55.740001678466797</v>
      </c>
      <c r="D62">
        <f>ABS(Table_Query_from_INTERMAGNET4[[#This Row],[Latitude]])</f>
        <v>55.740001678466797</v>
      </c>
      <c r="E62">
        <f>SIN(Table_Query_from_INTERMAGNET4[[#This Row],[Abs latitude]]/180*PI())</f>
        <v>0.82649152503912593</v>
      </c>
    </row>
    <row r="63" spans="1:5" x14ac:dyDescent="0.25">
      <c r="A63" t="s">
        <v>32</v>
      </c>
      <c r="B63">
        <v>140.03570973148243</v>
      </c>
      <c r="C63">
        <v>47.959999084472656</v>
      </c>
      <c r="D63">
        <f>ABS(Table_Query_from_INTERMAGNET4[[#This Row],[Latitude]])</f>
        <v>47.959999084472656</v>
      </c>
      <c r="E63">
        <f>SIN(Table_Query_from_INTERMAGNET4[[#This Row],[Abs latitude]]/180*PI())</f>
        <v>0.7426774924268843</v>
      </c>
    </row>
    <row r="64" spans="1:5" x14ac:dyDescent="0.25">
      <c r="A64" t="s">
        <v>34</v>
      </c>
      <c r="B64">
        <v>139.31618714277246</v>
      </c>
      <c r="C64">
        <v>47.610000610351563</v>
      </c>
      <c r="D64">
        <f>ABS(Table_Query_from_INTERMAGNET4[[#This Row],[Latitude]])</f>
        <v>47.610000610351563</v>
      </c>
      <c r="E64">
        <f>SIN(Table_Query_from_INTERMAGNET4[[#This Row],[Abs latitude]]/180*PI())</f>
        <v>0.73857302452787266</v>
      </c>
    </row>
    <row r="65" spans="1:5" x14ac:dyDescent="0.25">
      <c r="A65" t="s">
        <v>40</v>
      </c>
      <c r="B65">
        <v>129.49517365523704</v>
      </c>
      <c r="C65">
        <v>53.75</v>
      </c>
      <c r="D65">
        <f>ABS(Table_Query_from_INTERMAGNET4[[#This Row],[Latitude]])</f>
        <v>53.75</v>
      </c>
      <c r="E65">
        <f>SIN(Table_Query_from_INTERMAGNET4[[#This Row],[Abs latitude]]/180*PI())</f>
        <v>0.80644460426748255</v>
      </c>
    </row>
    <row r="66" spans="1:5" x14ac:dyDescent="0.25">
      <c r="A66" t="s">
        <v>3</v>
      </c>
      <c r="B66">
        <v>123.8789731956154</v>
      </c>
      <c r="C66">
        <v>85.099998474121094</v>
      </c>
      <c r="D66">
        <f>ABS(Table_Query_from_INTERMAGNET4[[#This Row],[Latitude]])</f>
        <v>85.099998474121094</v>
      </c>
      <c r="E66">
        <f>SIN(Table_Query_from_INTERMAGNET4[[#This Row],[Abs latitude]]/180*PI())</f>
        <v>0.99634529391611582</v>
      </c>
    </row>
    <row r="67" spans="1:5" x14ac:dyDescent="0.25">
      <c r="A67" t="s">
        <v>120</v>
      </c>
      <c r="B67">
        <v>117.24354992919652</v>
      </c>
      <c r="C67">
        <v>76.25</v>
      </c>
      <c r="D67">
        <f>ABS(Table_Query_from_INTERMAGNET4[[#This Row],[Latitude]])</f>
        <v>76.25</v>
      </c>
      <c r="E67">
        <f>SIN(Table_Query_from_INTERMAGNET4[[#This Row],[Abs latitude]]/180*PI())</f>
        <v>0.97134206981326143</v>
      </c>
    </row>
    <row r="68" spans="1:5" x14ac:dyDescent="0.25">
      <c r="A68" t="s">
        <v>37</v>
      </c>
      <c r="B68">
        <v>106.23088063270491</v>
      </c>
      <c r="C68">
        <v>45.860000610351563</v>
      </c>
      <c r="D68">
        <f>ABS(Table_Query_from_INTERMAGNET4[[#This Row],[Latitude]])</f>
        <v>45.860000610351563</v>
      </c>
      <c r="E68">
        <f>SIN(Table_Query_from_INTERMAGNET4[[#This Row],[Abs latitude]]/180*PI())</f>
        <v>0.71764029143399566</v>
      </c>
    </row>
    <row r="69" spans="1:5" x14ac:dyDescent="0.25">
      <c r="A69" t="s">
        <v>97</v>
      </c>
      <c r="B69">
        <v>100.71742649611338</v>
      </c>
      <c r="C69">
        <v>46.060001373291016</v>
      </c>
      <c r="D69">
        <f>ABS(Table_Query_from_INTERMAGNET4[[#This Row],[Latitude]])</f>
        <v>46.060001373291016</v>
      </c>
      <c r="E69">
        <f>SIN(Table_Query_from_INTERMAGNET4[[#This Row],[Abs latitude]]/180*PI())</f>
        <v>0.72006686695983335</v>
      </c>
    </row>
    <row r="70" spans="1:5" x14ac:dyDescent="0.25">
      <c r="A70" t="s">
        <v>7</v>
      </c>
      <c r="B70">
        <v>98.478424032881435</v>
      </c>
      <c r="C70">
        <v>75.519996643066406</v>
      </c>
      <c r="D70">
        <f>ABS(Table_Query_from_INTERMAGNET4[[#This Row],[Latitude]])</f>
        <v>75.519996643066406</v>
      </c>
      <c r="E70">
        <f>SIN(Table_Query_from_INTERMAGNET4[[#This Row],[Abs latitude]]/180*PI())</f>
        <v>0.9682349658525935</v>
      </c>
    </row>
    <row r="71" spans="1:5" x14ac:dyDescent="0.25">
      <c r="A71" t="s">
        <v>99</v>
      </c>
      <c r="B71">
        <v>87.051708771281454</v>
      </c>
      <c r="C71">
        <v>21.940000534057617</v>
      </c>
      <c r="D71">
        <f>ABS(Table_Query_from_INTERMAGNET4[[#This Row],[Latitude]])</f>
        <v>21.940000534057617</v>
      </c>
      <c r="E71">
        <f>SIN(Table_Query_from_INTERMAGNET4[[#This Row],[Abs latitude]]/180*PI())</f>
        <v>0.37363545217632199</v>
      </c>
    </row>
    <row r="72" spans="1:5" x14ac:dyDescent="0.25">
      <c r="A72" t="s">
        <v>101</v>
      </c>
      <c r="B72">
        <v>86.643199071320652</v>
      </c>
      <c r="C72">
        <v>-47.959999084472656</v>
      </c>
      <c r="D72" s="5">
        <f>ABS(Table_Query_from_INTERMAGNET4[[#This Row],[Latitude]])</f>
        <v>47.959999084472656</v>
      </c>
      <c r="E72" s="5">
        <f>SIN(Table_Query_from_INTERMAGNET4[[#This Row],[Abs latitude]]/180*PI())</f>
        <v>0.7426774924268843</v>
      </c>
    </row>
    <row r="73" spans="1:5" x14ac:dyDescent="0.25">
      <c r="A73" t="s">
        <v>67</v>
      </c>
      <c r="B73">
        <v>83.842719197912473</v>
      </c>
      <c r="C73">
        <v>39.75</v>
      </c>
      <c r="D73">
        <f>ABS(Table_Query_from_INTERMAGNET4[[#This Row],[Latitude]])</f>
        <v>39.75</v>
      </c>
      <c r="E73">
        <f>SIN(Table_Query_from_INTERMAGNET4[[#This Row],[Abs latitude]]/180*PI())</f>
        <v>0.63943900198058468</v>
      </c>
    </row>
    <row r="74" spans="1:5" x14ac:dyDescent="0.25">
      <c r="A74" t="s">
        <v>80</v>
      </c>
      <c r="B74">
        <v>82.87339742040264</v>
      </c>
      <c r="C74">
        <v>-29.170000076293945</v>
      </c>
      <c r="D74">
        <f>ABS(Table_Query_from_INTERMAGNET4[[#This Row],[Latitude]])</f>
        <v>29.170000076293945</v>
      </c>
      <c r="E74">
        <f>SIN(Table_Query_from_INTERMAGNET4[[#This Row],[Abs latitude]]/180*PI())</f>
        <v>0.48740253251672561</v>
      </c>
    </row>
    <row r="75" spans="1:5" x14ac:dyDescent="0.25">
      <c r="A75" t="s">
        <v>74</v>
      </c>
      <c r="B75">
        <v>82.29823813423954</v>
      </c>
      <c r="C75">
        <v>-34.080001831054688</v>
      </c>
      <c r="D75">
        <f>ABS(Table_Query_from_INTERMAGNET4[[#This Row],[Latitude]])</f>
        <v>34.080001831054688</v>
      </c>
      <c r="E75">
        <f>SIN(Table_Query_from_INTERMAGNET4[[#This Row],[Abs latitude]]/180*PI())</f>
        <v>0.56034993929749366</v>
      </c>
    </row>
    <row r="76" spans="1:5" x14ac:dyDescent="0.25">
      <c r="A76" t="s">
        <v>61</v>
      </c>
      <c r="B76">
        <v>79.924335555965058</v>
      </c>
      <c r="C76">
        <v>42.950000762939453</v>
      </c>
      <c r="D76">
        <f>ABS(Table_Query_from_INTERMAGNET4[[#This Row],[Latitude]])</f>
        <v>42.950000762939453</v>
      </c>
      <c r="E76">
        <f>SIN(Table_Query_from_INTERMAGNET4[[#This Row],[Abs latitude]]/180*PI())</f>
        <v>0.68135988369978495</v>
      </c>
    </row>
    <row r="77" spans="1:5" x14ac:dyDescent="0.25">
      <c r="A77" t="s">
        <v>35</v>
      </c>
      <c r="B77">
        <v>79.404030124421269</v>
      </c>
      <c r="C77">
        <v>-38.259998321533203</v>
      </c>
      <c r="D77" s="5">
        <f>ABS(Table_Query_from_INTERMAGNET4[[#This Row],[Latitude]])</f>
        <v>38.259998321533203</v>
      </c>
      <c r="E77" s="5">
        <f>SIN(Table_Query_from_INTERMAGNET4[[#This Row],[Abs latitude]]/180*PI())</f>
        <v>0.61923098053843839</v>
      </c>
    </row>
    <row r="78" spans="1:5" x14ac:dyDescent="0.25">
      <c r="A78" t="s">
        <v>53</v>
      </c>
      <c r="B78">
        <v>76.922038454528746</v>
      </c>
      <c r="C78">
        <v>-29.790000915527344</v>
      </c>
      <c r="D78">
        <f>ABS(Table_Query_from_INTERMAGNET4[[#This Row],[Latitude]])</f>
        <v>29.790000915527344</v>
      </c>
      <c r="E78">
        <f>SIN(Table_Query_from_INTERMAGNET4[[#This Row],[Abs latitude]]/180*PI())</f>
        <v>0.49682251368339536</v>
      </c>
    </row>
    <row r="79" spans="1:5" x14ac:dyDescent="0.25">
      <c r="A79" t="s">
        <v>51</v>
      </c>
      <c r="B79">
        <v>76.380504353614342</v>
      </c>
      <c r="C79">
        <v>37.130001068115234</v>
      </c>
      <c r="D79">
        <f>ABS(Table_Query_from_INTERMAGNET4[[#This Row],[Latitude]])</f>
        <v>37.130001068115234</v>
      </c>
      <c r="E79">
        <f>SIN(Table_Query_from_INTERMAGNET4[[#This Row],[Abs latitude]]/180*PI())</f>
        <v>0.60362553387109619</v>
      </c>
    </row>
    <row r="80" spans="1:5" x14ac:dyDescent="0.25">
      <c r="A80" t="s">
        <v>71</v>
      </c>
      <c r="B80">
        <v>76.358420612513328</v>
      </c>
      <c r="C80">
        <v>38.819999694824219</v>
      </c>
      <c r="D80">
        <f>ABS(Table_Query_from_INTERMAGNET4[[#This Row],[Latitude]])</f>
        <v>38.819999694824219</v>
      </c>
      <c r="E80">
        <f>SIN(Table_Query_from_INTERMAGNET4[[#This Row],[Abs latitude]]/180*PI())</f>
        <v>0.62687580930368614</v>
      </c>
    </row>
    <row r="81" spans="1:5" x14ac:dyDescent="0.25">
      <c r="A81" t="s">
        <v>31</v>
      </c>
      <c r="B81">
        <v>75.703310435789405</v>
      </c>
      <c r="C81">
        <v>47.529998779296875</v>
      </c>
      <c r="D81" s="5">
        <f>ABS(Table_Query_from_INTERMAGNET4[[#This Row],[Latitude]])</f>
        <v>47.529998779296875</v>
      </c>
      <c r="E81" s="5">
        <f>SIN(Table_Query_from_INTERMAGNET4[[#This Row],[Abs latitude]]/180*PI())</f>
        <v>0.73763095954967495</v>
      </c>
    </row>
    <row r="82" spans="1:5" x14ac:dyDescent="0.25">
      <c r="A82" t="s">
        <v>64</v>
      </c>
      <c r="B82">
        <v>72.367119605522504</v>
      </c>
      <c r="C82">
        <v>-45.430000305175781</v>
      </c>
      <c r="D82">
        <f>ABS(Table_Query_from_INTERMAGNET4[[#This Row],[Latitude]])</f>
        <v>45.430000305175781</v>
      </c>
      <c r="E82">
        <f>SIN(Table_Query_from_INTERMAGNET4[[#This Row],[Abs latitude]]/180*PI())</f>
        <v>0.71239359858794638</v>
      </c>
    </row>
    <row r="83" spans="1:5" x14ac:dyDescent="0.25">
      <c r="A83" t="s">
        <v>68</v>
      </c>
      <c r="B83">
        <v>69.641941385920603</v>
      </c>
      <c r="C83">
        <v>-44.029998779296875</v>
      </c>
      <c r="D83" s="5">
        <f>ABS(Table_Query_from_INTERMAGNET4[[#This Row],[Latitude]])</f>
        <v>44.029998779296875</v>
      </c>
      <c r="E83" s="5">
        <f>SIN(Table_Query_from_INTERMAGNET4[[#This Row],[Abs latitude]]/180*PI())</f>
        <v>0.69503490534022683</v>
      </c>
    </row>
    <row r="84" spans="1:5" x14ac:dyDescent="0.25">
      <c r="A84" t="s">
        <v>57</v>
      </c>
      <c r="B84">
        <v>69.446792104414371</v>
      </c>
      <c r="C84">
        <v>48.959999084472656</v>
      </c>
      <c r="D84" s="5">
        <f>ABS(Table_Query_from_INTERMAGNET4[[#This Row],[Latitude]])</f>
        <v>48.959999084472656</v>
      </c>
      <c r="E84" s="5">
        <f>SIN(Table_Query_from_INTERMAGNET4[[#This Row],[Abs latitude]]/180*PI())</f>
        <v>0.75425137024454192</v>
      </c>
    </row>
    <row r="85" spans="1:5" x14ac:dyDescent="0.25">
      <c r="A85" t="s">
        <v>94</v>
      </c>
      <c r="B85">
        <v>68.249542123006222</v>
      </c>
      <c r="C85">
        <v>-33.220001220703125</v>
      </c>
      <c r="D85">
        <f>ABS(Table_Query_from_INTERMAGNET4[[#This Row],[Latitude]])</f>
        <v>33.220001220703125</v>
      </c>
      <c r="E85">
        <f>SIN(Table_Query_from_INTERMAGNET4[[#This Row],[Abs latitude]]/180*PI())</f>
        <v>0.54785529379725251</v>
      </c>
    </row>
    <row r="86" spans="1:5" x14ac:dyDescent="0.25">
      <c r="A86" t="s">
        <v>78</v>
      </c>
      <c r="B86">
        <v>67.000306086054565</v>
      </c>
      <c r="C86">
        <v>21.360000610351563</v>
      </c>
      <c r="D86">
        <f>ABS(Table_Query_from_INTERMAGNET4[[#This Row],[Latitude]])</f>
        <v>21.360000610351563</v>
      </c>
      <c r="E86">
        <f>SIN(Table_Query_from_INTERMAGNET4[[#This Row],[Abs latitude]]/180*PI())</f>
        <v>0.3642267058128158</v>
      </c>
    </row>
    <row r="87" spans="1:5" x14ac:dyDescent="0.25">
      <c r="A87" t="s">
        <v>62</v>
      </c>
      <c r="B87">
        <v>66.573795989863754</v>
      </c>
      <c r="C87">
        <v>29.329999923706055</v>
      </c>
      <c r="D87">
        <f>ABS(Table_Query_from_INTERMAGNET4[[#This Row],[Latitude]])</f>
        <v>29.329999923706055</v>
      </c>
      <c r="E87">
        <f>SIN(Table_Query_from_INTERMAGNET4[[#This Row],[Abs latitude]]/180*PI())</f>
        <v>0.48983899788688817</v>
      </c>
    </row>
    <row r="88" spans="1:5" x14ac:dyDescent="0.25">
      <c r="A88" t="s">
        <v>91</v>
      </c>
      <c r="B88">
        <v>65.999970407190332</v>
      </c>
      <c r="C88">
        <v>26.139999389648438</v>
      </c>
      <c r="D88" s="5">
        <f>ABS(Table_Query_from_INTERMAGNET4[[#This Row],[Latitude]])</f>
        <v>26.139999389648438</v>
      </c>
      <c r="E88" s="5">
        <f>SIN(Table_Query_from_INTERMAGNET4[[#This Row],[Abs latitude]]/180*PI())</f>
        <v>0.44056599455021911</v>
      </c>
    </row>
    <row r="89" spans="1:5" x14ac:dyDescent="0.25">
      <c r="A89" t="s">
        <v>69</v>
      </c>
      <c r="B89">
        <v>65.693721458465873</v>
      </c>
      <c r="C89">
        <v>24.739999771118164</v>
      </c>
      <c r="D89" s="5">
        <f>ABS(Table_Query_from_INTERMAGNET4[[#This Row],[Latitude]])</f>
        <v>24.739999771118164</v>
      </c>
      <c r="E89" s="5">
        <f>SIN(Table_Query_from_INTERMAGNET4[[#This Row],[Abs latitude]]/180*PI())</f>
        <v>0.41850122664896355</v>
      </c>
    </row>
    <row r="90" spans="1:5" x14ac:dyDescent="0.25">
      <c r="A90" t="s">
        <v>56</v>
      </c>
      <c r="B90">
        <v>61.565918369561416</v>
      </c>
      <c r="C90">
        <v>34.659999847412109</v>
      </c>
      <c r="D90" s="5">
        <f>ABS(Table_Query_from_INTERMAGNET4[[#This Row],[Latitude]])</f>
        <v>34.659999847412109</v>
      </c>
      <c r="E90" s="5">
        <f>SIN(Table_Query_from_INTERMAGNET4[[#This Row],[Abs latitude]]/180*PI())</f>
        <v>0.56870541773928063</v>
      </c>
    </row>
    <row r="91" spans="1:5" x14ac:dyDescent="0.25">
      <c r="A91" t="s">
        <v>43</v>
      </c>
      <c r="B91">
        <v>58.309518948453004</v>
      </c>
      <c r="C91">
        <v>43.380001068115234</v>
      </c>
      <c r="D91">
        <f>ABS(Table_Query_from_INTERMAGNET4[[#This Row],[Latitude]])</f>
        <v>43.380001068115234</v>
      </c>
      <c r="E91">
        <f>SIN(Table_Query_from_INTERMAGNET4[[#This Row],[Abs latitude]]/180*PI())</f>
        <v>0.68683386009377612</v>
      </c>
    </row>
    <row r="92" spans="1:5" x14ac:dyDescent="0.25">
      <c r="A92" t="s">
        <v>39</v>
      </c>
      <c r="B92">
        <v>57.314919523628397</v>
      </c>
      <c r="C92">
        <v>44.439998626708984</v>
      </c>
      <c r="D92" s="5">
        <f>ABS(Table_Query_from_INTERMAGNET4[[#This Row],[Latitude]])</f>
        <v>44.439998626708984</v>
      </c>
      <c r="E92" s="5">
        <f>SIN(Table_Query_from_INTERMAGNET4[[#This Row],[Abs latitude]]/180*PI())</f>
        <v>0.70016194888305572</v>
      </c>
    </row>
    <row r="93" spans="1:5" x14ac:dyDescent="0.25">
      <c r="A93" t="s">
        <v>75</v>
      </c>
      <c r="B93">
        <v>55.110024007377731</v>
      </c>
      <c r="C93">
        <v>16.340000152587891</v>
      </c>
      <c r="D93">
        <f>ABS(Table_Query_from_INTERMAGNET4[[#This Row],[Latitude]])</f>
        <v>16.340000152587891</v>
      </c>
      <c r="E93">
        <f>SIN(Table_Query_from_INTERMAGNET4[[#This Row],[Abs latitude]]/180*PI())</f>
        <v>0.28133671352609985</v>
      </c>
    </row>
    <row r="94" spans="1:5" x14ac:dyDescent="0.25">
      <c r="A94" t="s">
        <v>79</v>
      </c>
      <c r="B94">
        <v>54.78138369920935</v>
      </c>
      <c r="C94">
        <v>14.140000343322754</v>
      </c>
      <c r="D94" s="5">
        <f>ABS(Table_Query_from_INTERMAGNET4[[#This Row],[Latitude]])</f>
        <v>14.140000343322754</v>
      </c>
      <c r="E94" s="5">
        <f>SIN(Table_Query_from_INTERMAGNET4[[#This Row],[Abs latitude]]/180*PI())</f>
        <v>0.24429205657367078</v>
      </c>
    </row>
    <row r="95" spans="1:5" x14ac:dyDescent="0.25">
      <c r="A95" t="s">
        <v>42</v>
      </c>
      <c r="B95">
        <v>53.338541412378348</v>
      </c>
      <c r="C95">
        <v>43.360000610351563</v>
      </c>
      <c r="D95">
        <f>ABS(Table_Query_from_INTERMAGNET4[[#This Row],[Latitude]])</f>
        <v>43.360000610351563</v>
      </c>
      <c r="E95">
        <f>SIN(Table_Query_from_INTERMAGNET4[[#This Row],[Abs latitude]]/180*PI())</f>
        <v>0.68658010634082212</v>
      </c>
    </row>
    <row r="96" spans="1:5" x14ac:dyDescent="0.25">
      <c r="A96" t="s">
        <v>63</v>
      </c>
      <c r="B96">
        <v>52.201532544552748</v>
      </c>
      <c r="C96">
        <v>30.540000915527344</v>
      </c>
      <c r="D96">
        <f>ABS(Table_Query_from_INTERMAGNET4[[#This Row],[Latitude]])</f>
        <v>30.540000915527344</v>
      </c>
      <c r="E96">
        <f>SIN(Table_Query_from_INTERMAGNET4[[#This Row],[Abs latitude]]/180*PI())</f>
        <v>0.50813978362133905</v>
      </c>
    </row>
    <row r="97" spans="1:5" x14ac:dyDescent="0.25">
      <c r="A97" t="s">
        <v>59</v>
      </c>
      <c r="B97">
        <v>48.382052437312694</v>
      </c>
      <c r="C97">
        <v>48.919998168945313</v>
      </c>
      <c r="D97">
        <f>ABS(Table_Query_from_INTERMAGNET4[[#This Row],[Latitude]])</f>
        <v>48.919998168945313</v>
      </c>
      <c r="E97">
        <f>SIN(Table_Query_from_INTERMAGNET4[[#This Row],[Abs latitude]]/180*PI())</f>
        <v>0.75379279263652843</v>
      </c>
    </row>
    <row r="98" spans="1:5" x14ac:dyDescent="0.25">
      <c r="A98" t="s">
        <v>47</v>
      </c>
      <c r="B98">
        <v>48.166378315169183</v>
      </c>
      <c r="C98">
        <v>41.880001068115234</v>
      </c>
      <c r="D98" s="5">
        <f>ABS(Table_Query_from_INTERMAGNET4[[#This Row],[Latitude]])</f>
        <v>41.880001068115234</v>
      </c>
      <c r="E98" s="5">
        <f>SIN(Table_Query_from_INTERMAGNET4[[#This Row],[Abs latitude]]/180*PI())</f>
        <v>0.66757271492668613</v>
      </c>
    </row>
    <row r="99" spans="1:5" x14ac:dyDescent="0.25">
      <c r="A99" t="s">
        <v>77</v>
      </c>
      <c r="B99">
        <v>46.637431842117174</v>
      </c>
      <c r="C99">
        <v>-17.940000534057617</v>
      </c>
      <c r="D99">
        <f>ABS(Table_Query_from_INTERMAGNET4[[#This Row],[Latitude]])</f>
        <v>17.940000534057617</v>
      </c>
      <c r="E99">
        <f>SIN(Table_Query_from_INTERMAGNET4[[#This Row],[Abs latitude]]/180*PI())</f>
        <v>0.30802088993242099</v>
      </c>
    </row>
    <row r="100" spans="1:5" x14ac:dyDescent="0.25">
      <c r="A100" t="s">
        <v>96</v>
      </c>
      <c r="B100">
        <v>46.010868281309364</v>
      </c>
      <c r="C100">
        <v>45.439998626708984</v>
      </c>
      <c r="D100">
        <f>ABS(Table_Query_from_INTERMAGNET4[[#This Row],[Latitude]])</f>
        <v>45.439998626708984</v>
      </c>
      <c r="E100">
        <f>SIN(Table_Query_from_INTERMAGNET4[[#This Row],[Abs latitude]]/180*PI())</f>
        <v>0.71251605092226067</v>
      </c>
    </row>
    <row r="101" spans="1:5" x14ac:dyDescent="0.25">
      <c r="A101" t="s">
        <v>54</v>
      </c>
      <c r="B101">
        <v>44.271887242357309</v>
      </c>
      <c r="C101">
        <v>36.229999542236328</v>
      </c>
      <c r="D101">
        <f>ABS(Table_Query_from_INTERMAGNET4[[#This Row],[Latitude]])</f>
        <v>36.229999542236328</v>
      </c>
      <c r="E101">
        <f>SIN(Table_Query_from_INTERMAGNET4[[#This Row],[Abs latitude]]/180*PI())</f>
        <v>0.5910281036283429</v>
      </c>
    </row>
    <row r="102" spans="1:5" x14ac:dyDescent="0.25">
      <c r="A102" t="s">
        <v>50</v>
      </c>
      <c r="B102">
        <v>43.185645763378368</v>
      </c>
      <c r="C102">
        <v>39.569999694824219</v>
      </c>
      <c r="D102">
        <f>ABS(Table_Query_from_INTERMAGNET4[[#This Row],[Latitude]])</f>
        <v>39.569999694824219</v>
      </c>
      <c r="E102">
        <f>SIN(Table_Query_from_INTERMAGNET4[[#This Row],[Abs latitude]]/180*PI())</f>
        <v>0.63702045849414435</v>
      </c>
    </row>
    <row r="103" spans="1:5" x14ac:dyDescent="0.25">
      <c r="A103" t="s">
        <v>88</v>
      </c>
      <c r="B103">
        <v>43.001254750951745</v>
      </c>
      <c r="C103">
        <v>19.870000839233398</v>
      </c>
      <c r="D103" s="5">
        <f>ABS(Table_Query_from_INTERMAGNET4[[#This Row],[Latitude]])</f>
        <v>19.870000839233398</v>
      </c>
      <c r="E103" s="5">
        <f>SIN(Table_Query_from_INTERMAGNET4[[#This Row],[Abs latitude]]/180*PI())</f>
        <v>0.33988718364041348</v>
      </c>
    </row>
    <row r="104" spans="1:5" x14ac:dyDescent="0.25">
      <c r="A104" t="s">
        <v>45</v>
      </c>
      <c r="B104">
        <v>42.93189612721671</v>
      </c>
      <c r="C104">
        <v>42.729999542236328</v>
      </c>
      <c r="D104" s="5">
        <f>ABS(Table_Query_from_INTERMAGNET4[[#This Row],[Latitude]])</f>
        <v>42.729999542236328</v>
      </c>
      <c r="E104" s="5">
        <f>SIN(Table_Query_from_INTERMAGNET4[[#This Row],[Abs latitude]]/180*PI())</f>
        <v>0.67854437140326795</v>
      </c>
    </row>
    <row r="105" spans="1:5" x14ac:dyDescent="0.25">
      <c r="A105" t="s">
        <v>44</v>
      </c>
      <c r="B105">
        <v>41.43669871020132</v>
      </c>
      <c r="C105">
        <v>43.020000457763672</v>
      </c>
      <c r="D105">
        <f>ABS(Table_Query_from_INTERMAGNET4[[#This Row],[Latitude]])</f>
        <v>43.020000457763672</v>
      </c>
      <c r="E105">
        <f>SIN(Table_Query_from_INTERMAGNET4[[#This Row],[Abs latitude]]/180*PI())</f>
        <v>0.68225361495063219</v>
      </c>
    </row>
    <row r="106" spans="1:5" x14ac:dyDescent="0.25">
      <c r="A106" t="s">
        <v>55</v>
      </c>
      <c r="B106">
        <v>41.064118653884591</v>
      </c>
      <c r="C106">
        <v>33.930000305175781</v>
      </c>
      <c r="D106">
        <f>ABS(Table_Query_from_INTERMAGNET4[[#This Row],[Latitude]])</f>
        <v>33.930000305175781</v>
      </c>
      <c r="E106">
        <f>SIN(Table_Query_from_INTERMAGNET4[[#This Row],[Abs latitude]]/180*PI())</f>
        <v>0.55817963034090423</v>
      </c>
    </row>
    <row r="107" spans="1:5" x14ac:dyDescent="0.25">
      <c r="A107" t="s">
        <v>76</v>
      </c>
      <c r="B107">
        <v>41.048751503547585</v>
      </c>
      <c r="C107">
        <v>5.5199999809265137</v>
      </c>
      <c r="D107" s="5">
        <f>ABS(Table_Query_from_INTERMAGNET4[[#This Row],[Latitude]])</f>
        <v>5.5199999809265137</v>
      </c>
      <c r="E107" s="5">
        <f>SIN(Table_Query_from_INTERMAGNET4[[#This Row],[Abs latitude]]/180*PI())</f>
        <v>9.619320516302618E-2</v>
      </c>
    </row>
    <row r="108" spans="1:5" x14ac:dyDescent="0.25">
      <c r="A108" t="s">
        <v>58</v>
      </c>
      <c r="B108">
        <v>40.298481998298492</v>
      </c>
      <c r="C108">
        <v>32.259998321533203</v>
      </c>
      <c r="D108">
        <f>ABS(Table_Query_from_INTERMAGNET4[[#This Row],[Latitude]])</f>
        <v>32.259998321533203</v>
      </c>
      <c r="E108">
        <f>SIN(Table_Query_from_INTERMAGNET4[[#This Row],[Abs latitude]]/180*PI())</f>
        <v>0.53376209036541755</v>
      </c>
    </row>
    <row r="109" spans="1:5" x14ac:dyDescent="0.25">
      <c r="A109" t="s">
        <v>73</v>
      </c>
      <c r="B109">
        <v>34.23448553724738</v>
      </c>
      <c r="C109">
        <v>-36.020000457763672</v>
      </c>
      <c r="D109">
        <f>ABS(Table_Query_from_INTERMAGNET4[[#This Row],[Latitude]])</f>
        <v>36.020000457763672</v>
      </c>
      <c r="E109">
        <f>SIN(Table_Query_from_INTERMAGNET4[[#This Row],[Abs latitude]]/180*PI())</f>
        <v>0.58806762314392991</v>
      </c>
    </row>
    <row r="110" spans="1:5" x14ac:dyDescent="0.25">
      <c r="A110" t="s">
        <v>65</v>
      </c>
      <c r="B110">
        <v>34.23448553724738</v>
      </c>
      <c r="C110">
        <v>-42.380001068115234</v>
      </c>
      <c r="D110" s="5">
        <f>ABS(Table_Query_from_INTERMAGNET4[[#This Row],[Latitude]])</f>
        <v>42.380001068115234</v>
      </c>
      <c r="E110" s="5">
        <f>SIN(Table_Query_from_INTERMAGNET4[[#This Row],[Abs latitude]]/180*PI())</f>
        <v>0.67404459073741629</v>
      </c>
    </row>
    <row r="111" spans="1:5" x14ac:dyDescent="0.25">
      <c r="A111" t="s">
        <v>70</v>
      </c>
      <c r="B111">
        <v>31.318444576688751</v>
      </c>
      <c r="C111">
        <v>41.220001220703125</v>
      </c>
      <c r="D111" s="5">
        <f>ABS(Table_Query_from_INTERMAGNET4[[#This Row],[Latitude]])</f>
        <v>41.220001220703125</v>
      </c>
      <c r="E111" s="5">
        <f>SIN(Table_Query_from_INTERMAGNET4[[#This Row],[Abs latitude]]/180*PI())</f>
        <v>0.65895207835923397</v>
      </c>
    </row>
    <row r="112" spans="1:5" x14ac:dyDescent="0.25">
      <c r="A112" t="s">
        <v>66</v>
      </c>
      <c r="B112">
        <v>26</v>
      </c>
      <c r="C112">
        <v>27.850000381469727</v>
      </c>
      <c r="D112">
        <f>ABS(Table_Query_from_INTERMAGNET4[[#This Row],[Latitude]])</f>
        <v>27.850000381469727</v>
      </c>
      <c r="E112">
        <f>SIN(Table_Query_from_INTERMAGNET4[[#This Row],[Abs latitude]]/180*PI())</f>
        <v>0.46715841106769812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opLeftCell="A33" workbookViewId="0">
      <selection activeCell="F37" sqref="F37"/>
    </sheetView>
  </sheetViews>
  <sheetFormatPr defaultRowHeight="15" x14ac:dyDescent="0.25"/>
  <cols>
    <col min="1" max="1" width="11.85546875" bestFit="1" customWidth="1"/>
    <col min="2" max="2" width="15.85546875" style="7" customWidth="1"/>
    <col min="3" max="3" width="10.140625" bestFit="1" customWidth="1"/>
    <col min="4" max="4" width="7" bestFit="1" customWidth="1"/>
    <col min="5" max="5" width="6" bestFit="1" customWidth="1"/>
    <col min="10" max="10" width="13.140625" customWidth="1"/>
    <col min="11" max="11" width="16.28515625" bestFit="1" customWidth="1"/>
    <col min="12" max="14" width="12" customWidth="1"/>
    <col min="15" max="15" width="12" bestFit="1" customWidth="1"/>
  </cols>
  <sheetData>
    <row r="1" spans="1:14" x14ac:dyDescent="0.25">
      <c r="A1" t="s">
        <v>0</v>
      </c>
      <c r="B1" s="7" t="s">
        <v>129</v>
      </c>
      <c r="C1" t="s">
        <v>130</v>
      </c>
      <c r="D1" t="s">
        <v>131</v>
      </c>
      <c r="E1" t="s">
        <v>132</v>
      </c>
      <c r="F1" t="s">
        <v>137</v>
      </c>
      <c r="G1" t="s">
        <v>135</v>
      </c>
      <c r="H1" t="s">
        <v>136</v>
      </c>
      <c r="J1" s="10" t="s">
        <v>138</v>
      </c>
      <c r="K1" s="6" t="s">
        <v>133</v>
      </c>
    </row>
    <row r="2" spans="1:14" x14ac:dyDescent="0.25">
      <c r="A2" t="s">
        <v>112</v>
      </c>
      <c r="B2" s="7">
        <v>37923.256944444445</v>
      </c>
      <c r="C2">
        <v>10</v>
      </c>
      <c r="D2">
        <v>111408</v>
      </c>
      <c r="E2">
        <v>20412</v>
      </c>
      <c r="F2" t="str">
        <f>IF(Table_Query_from_Geomagnetism_1[[#This Row],[Station ID]]=A1,SQRT((Table_Query_from_Geomagnetism_1[[#This Row],[X]]-D1)^2+(Table_Query_from_Geomagnetism_1[[#This Row],[Y]]-E1)^2)/10*(60/10),"")</f>
        <v/>
      </c>
      <c r="G2">
        <f>N(Table_Query_from_Geomagnetism_1[[#This Row],[Time]])+5/60/60/24</f>
        <v>37923.257002314815</v>
      </c>
      <c r="J2" s="8" t="s">
        <v>134</v>
      </c>
      <c r="K2" t="s">
        <v>112</v>
      </c>
      <c r="L2" t="s">
        <v>92</v>
      </c>
      <c r="M2" t="s">
        <v>119</v>
      </c>
      <c r="N2" t="s">
        <v>10</v>
      </c>
    </row>
    <row r="3" spans="1:14" x14ac:dyDescent="0.25">
      <c r="A3" t="s">
        <v>112</v>
      </c>
      <c r="B3" s="7">
        <v>37923.257060185184</v>
      </c>
      <c r="C3">
        <v>10</v>
      </c>
      <c r="D3">
        <v>111190</v>
      </c>
      <c r="E3">
        <v>20660</v>
      </c>
      <c r="F3">
        <f>IF(Table_Query_from_Geomagnetism_1[[#This Row],[Station ID]]=A2,SQRT((Table_Query_from_Geomagnetism_1[[#This Row],[X]]-D2)^2+(Table_Query_from_Geomagnetism_1[[#This Row],[Y]]-E2)^2)/10*(60/10),"")</f>
        <v>198.11632946327268</v>
      </c>
      <c r="G3">
        <f>N(Table_Query_from_Geomagnetism_1[[#This Row],[Time]])+5/60/60/24</f>
        <v>37923.257118055553</v>
      </c>
      <c r="J3" s="9">
        <v>37923.257002314815</v>
      </c>
      <c r="K3" s="5">
        <v>0</v>
      </c>
      <c r="L3" s="5">
        <v>0</v>
      </c>
      <c r="M3" s="5">
        <v>0</v>
      </c>
      <c r="N3" s="5">
        <v>0</v>
      </c>
    </row>
    <row r="4" spans="1:14" x14ac:dyDescent="0.25">
      <c r="A4" t="s">
        <v>112</v>
      </c>
      <c r="B4" s="7">
        <v>37923.257175925923</v>
      </c>
      <c r="C4">
        <v>10</v>
      </c>
      <c r="D4">
        <v>111051</v>
      </c>
      <c r="E4">
        <v>20866</v>
      </c>
      <c r="F4">
        <f>IF(Table_Query_from_Geomagnetism_1[[#This Row],[Station ID]]=A3,SQRT((Table_Query_from_Geomagnetism_1[[#This Row],[X]]-D3)^2+(Table_Query_from_Geomagnetism_1[[#This Row],[Y]]-E3)^2)/10*(60/10),"")</f>
        <v>149.10573429616983</v>
      </c>
      <c r="G4">
        <f>N(Table_Query_from_Geomagnetism_1[[#This Row],[Time]])+5/60/60/24</f>
        <v>37923.257233796292</v>
      </c>
      <c r="J4" s="9">
        <v>37923.257118055553</v>
      </c>
      <c r="K4" s="5">
        <v>198.11632946327268</v>
      </c>
      <c r="L4" s="5">
        <v>139.15473401936424</v>
      </c>
      <c r="M4" s="5">
        <v>151.27617128946648</v>
      </c>
      <c r="N4" s="5">
        <v>120.77748134482687</v>
      </c>
    </row>
    <row r="5" spans="1:14" x14ac:dyDescent="0.25">
      <c r="A5" t="s">
        <v>112</v>
      </c>
      <c r="B5" s="7">
        <v>37923.257291666669</v>
      </c>
      <c r="C5">
        <v>10</v>
      </c>
      <c r="D5">
        <v>111221</v>
      </c>
      <c r="E5">
        <v>20698</v>
      </c>
      <c r="F5">
        <f>IF(Table_Query_from_Geomagnetism_1[[#This Row],[Station ID]]=A4,SQRT((Table_Query_from_Geomagnetism_1[[#This Row],[X]]-D4)^2+(Table_Query_from_Geomagnetism_1[[#This Row],[Y]]-E4)^2)/10*(60/10),"")</f>
        <v>143.40376564093424</v>
      </c>
      <c r="G5">
        <f>N(Table_Query_from_Geomagnetism_1[[#This Row],[Time]])+5/60/60/24</f>
        <v>37923.257349537038</v>
      </c>
      <c r="J5" s="9">
        <v>37923.257233796292</v>
      </c>
      <c r="K5" s="5">
        <v>149.10573429616983</v>
      </c>
      <c r="L5" s="5">
        <v>224.40721913521409</v>
      </c>
      <c r="M5" s="5">
        <v>202.80532537386682</v>
      </c>
      <c r="N5" s="5">
        <v>87.204587035315996</v>
      </c>
    </row>
    <row r="6" spans="1:14" x14ac:dyDescent="0.25">
      <c r="A6" t="s">
        <v>112</v>
      </c>
      <c r="B6" s="7">
        <v>37923.257407407407</v>
      </c>
      <c r="C6">
        <v>10</v>
      </c>
      <c r="D6">
        <v>111278</v>
      </c>
      <c r="E6">
        <v>20629</v>
      </c>
      <c r="F6">
        <f>IF(Table_Query_from_Geomagnetism_1[[#This Row],[Station ID]]=A5,SQRT((Table_Query_from_Geomagnetism_1[[#This Row],[X]]-D5)^2+(Table_Query_from_Geomagnetism_1[[#This Row],[Y]]-E5)^2)/10*(60/10),"")</f>
        <v>53.699162004634672</v>
      </c>
      <c r="G6">
        <f>N(Table_Query_from_Geomagnetism_1[[#This Row],[Time]])+5/60/60/24</f>
        <v>37923.257465277777</v>
      </c>
      <c r="J6" s="9">
        <v>37923.257349537038</v>
      </c>
      <c r="K6" s="5">
        <v>143.40376564093424</v>
      </c>
      <c r="L6" s="5">
        <v>65.606097277615888</v>
      </c>
      <c r="M6" s="5">
        <v>89.64128513135006</v>
      </c>
      <c r="N6" s="5">
        <v>165.87802747802374</v>
      </c>
    </row>
    <row r="7" spans="1:14" x14ac:dyDescent="0.25">
      <c r="A7" t="s">
        <v>112</v>
      </c>
      <c r="B7" s="7">
        <v>37923.257523148146</v>
      </c>
      <c r="C7">
        <v>10</v>
      </c>
      <c r="D7">
        <v>111212</v>
      </c>
      <c r="E7">
        <v>20645</v>
      </c>
      <c r="F7">
        <f>IF(Table_Query_from_Geomagnetism_1[[#This Row],[Station ID]]=A6,SQRT((Table_Query_from_Geomagnetism_1[[#This Row],[X]]-D6)^2+(Table_Query_from_Geomagnetism_1[[#This Row],[Y]]-E6)^2)/10*(60/10),"")</f>
        <v>40.747024431239154</v>
      </c>
      <c r="G7">
        <f>N(Table_Query_from_Geomagnetism_1[[#This Row],[Time]])+5/60/60/24</f>
        <v>37923.257581018515</v>
      </c>
      <c r="J7" s="9">
        <v>37923.257465277777</v>
      </c>
      <c r="K7" s="5">
        <v>53.699162004634672</v>
      </c>
      <c r="L7" s="5">
        <v>99.832860321639586</v>
      </c>
      <c r="M7" s="5">
        <v>83.753208893749246</v>
      </c>
      <c r="N7" s="5">
        <v>40.024992192379003</v>
      </c>
    </row>
    <row r="8" spans="1:14" x14ac:dyDescent="0.25">
      <c r="A8" t="s">
        <v>112</v>
      </c>
      <c r="B8" s="7">
        <v>37923.257638888892</v>
      </c>
      <c r="C8">
        <v>10</v>
      </c>
      <c r="D8">
        <v>111102</v>
      </c>
      <c r="E8">
        <v>20684</v>
      </c>
      <c r="F8">
        <f>IF(Table_Query_from_Geomagnetism_1[[#This Row],[Station ID]]=A7,SQRT((Table_Query_from_Geomagnetism_1[[#This Row],[X]]-D7)^2+(Table_Query_from_Geomagnetism_1[[#This Row],[Y]]-E7)^2)/10*(60/10),"")</f>
        <v>70.025423954446708</v>
      </c>
      <c r="G8">
        <f>N(Table_Query_from_Geomagnetism_1[[#This Row],[Time]])+5/60/60/24</f>
        <v>37923.257696759261</v>
      </c>
      <c r="J8" s="9">
        <v>37923.257581018515</v>
      </c>
      <c r="K8" s="5">
        <v>40.747024431239154</v>
      </c>
      <c r="L8" s="5">
        <v>53.075418038862395</v>
      </c>
      <c r="M8" s="5">
        <v>42.612674170955287</v>
      </c>
      <c r="N8" s="5">
        <v>48.451625359733811</v>
      </c>
    </row>
    <row r="9" spans="1:14" x14ac:dyDescent="0.25">
      <c r="A9" t="s">
        <v>112</v>
      </c>
      <c r="B9" s="7">
        <v>37923.257754629631</v>
      </c>
      <c r="C9">
        <v>10</v>
      </c>
      <c r="D9">
        <v>111142</v>
      </c>
      <c r="E9">
        <v>20649</v>
      </c>
      <c r="F9">
        <f>IF(Table_Query_from_Geomagnetism_1[[#This Row],[Station ID]]=A8,SQRT((Table_Query_from_Geomagnetism_1[[#This Row],[X]]-D8)^2+(Table_Query_from_Geomagnetism_1[[#This Row],[Y]]-E8)^2)/10*(60/10),"")</f>
        <v>31.89043743820395</v>
      </c>
      <c r="G9">
        <f>N(Table_Query_from_Geomagnetism_1[[#This Row],[Time]])+5/60/60/24</f>
        <v>37923.2578125</v>
      </c>
      <c r="J9" s="9">
        <v>37923.257696759261</v>
      </c>
      <c r="K9" s="5">
        <v>70.025423954446708</v>
      </c>
      <c r="L9" s="5">
        <v>61.904765567765466</v>
      </c>
      <c r="M9" s="5">
        <v>65.901745045180718</v>
      </c>
      <c r="N9" s="5">
        <v>50.642274830422053</v>
      </c>
    </row>
    <row r="10" spans="1:14" x14ac:dyDescent="0.25">
      <c r="A10" t="s">
        <v>112</v>
      </c>
      <c r="B10" s="7">
        <v>37923.257870370369</v>
      </c>
      <c r="C10">
        <v>10</v>
      </c>
      <c r="D10">
        <v>110937</v>
      </c>
      <c r="E10">
        <v>21053</v>
      </c>
      <c r="F10">
        <f>IF(Table_Query_from_Geomagnetism_1[[#This Row],[Station ID]]=A9,SQRT((Table_Query_from_Geomagnetism_1[[#This Row],[X]]-D9)^2+(Table_Query_from_Geomagnetism_1[[#This Row],[Y]]-E9)^2)/10*(60/10),"")</f>
        <v>271.82119122687988</v>
      </c>
      <c r="G10">
        <f>N(Table_Query_from_Geomagnetism_1[[#This Row],[Time]])+5/60/60/24</f>
        <v>37923.257928240739</v>
      </c>
      <c r="J10" s="9">
        <v>37923.2578125</v>
      </c>
      <c r="K10" s="5">
        <v>31.89043743820395</v>
      </c>
      <c r="L10" s="5">
        <v>17.523698239812283</v>
      </c>
      <c r="M10" s="5">
        <v>28.862432329933668</v>
      </c>
      <c r="N10" s="5">
        <v>12.979984591670362</v>
      </c>
    </row>
    <row r="11" spans="1:14" x14ac:dyDescent="0.25">
      <c r="A11" t="s">
        <v>112</v>
      </c>
      <c r="B11" s="7">
        <v>37923.257986111108</v>
      </c>
      <c r="C11">
        <v>10</v>
      </c>
      <c r="D11">
        <v>110242</v>
      </c>
      <c r="E11">
        <v>22818</v>
      </c>
      <c r="F11">
        <f>IF(Table_Query_from_Geomagnetism_1[[#This Row],[Station ID]]=A10,SQRT((Table_Query_from_Geomagnetism_1[[#This Row],[X]]-D10)^2+(Table_Query_from_Geomagnetism_1[[#This Row],[Y]]-E10)^2)/10*(60/10),"")</f>
        <v>1138.1432247305256</v>
      </c>
      <c r="G11">
        <f>N(Table_Query_from_Geomagnetism_1[[#This Row],[Time]])+5/60/60/24</f>
        <v>37923.258043981477</v>
      </c>
      <c r="J11" s="9">
        <v>37923.257928240739</v>
      </c>
      <c r="K11" s="5">
        <v>271.82119122687988</v>
      </c>
      <c r="L11" s="5">
        <v>105.78563229474973</v>
      </c>
      <c r="M11" s="5">
        <v>93.978082551199151</v>
      </c>
      <c r="N11" s="5">
        <v>386.75108273927299</v>
      </c>
    </row>
    <row r="12" spans="1:14" x14ac:dyDescent="0.25">
      <c r="A12" t="s">
        <v>112</v>
      </c>
      <c r="B12" s="7">
        <v>37923.258101851854</v>
      </c>
      <c r="C12">
        <v>10</v>
      </c>
      <c r="D12">
        <v>113042</v>
      </c>
      <c r="E12">
        <v>19530</v>
      </c>
      <c r="F12">
        <f>IF(Table_Query_from_Geomagnetism_1[[#This Row],[Station ID]]=A11,SQRT((Table_Query_from_Geomagnetism_1[[#This Row],[X]]-D11)^2+(Table_Query_from_Geomagnetism_1[[#This Row],[Y]]-E11)^2)/10*(60/10),"")</f>
        <v>2591.204322318099</v>
      </c>
      <c r="G12">
        <f>N(Table_Query_from_Geomagnetism_1[[#This Row],[Time]])+5/60/60/24</f>
        <v>37923.258159722223</v>
      </c>
      <c r="J12" s="9">
        <v>37923.258043981477</v>
      </c>
      <c r="K12" s="5">
        <v>1138.1432247305256</v>
      </c>
      <c r="L12" s="5">
        <v>1563.7846399041011</v>
      </c>
      <c r="M12" s="5">
        <v>1473.6895331106889</v>
      </c>
      <c r="N12" s="5">
        <v>646.89906476976762</v>
      </c>
    </row>
    <row r="13" spans="1:14" x14ac:dyDescent="0.25">
      <c r="A13" t="s">
        <v>112</v>
      </c>
      <c r="B13" s="7">
        <v>37923.258217592593</v>
      </c>
      <c r="C13">
        <v>10</v>
      </c>
      <c r="D13">
        <v>115916</v>
      </c>
      <c r="E13">
        <v>17652</v>
      </c>
      <c r="F13">
        <f>IF(Table_Query_from_Geomagnetism_1[[#This Row],[Station ID]]=A12,SQRT((Table_Query_from_Geomagnetism_1[[#This Row],[X]]-D12)^2+(Table_Query_from_Geomagnetism_1[[#This Row],[Y]]-E12)^2)/10*(60/10),"")</f>
        <v>2059.9110660414444</v>
      </c>
      <c r="G13">
        <f>N(Table_Query_from_Geomagnetism_1[[#This Row],[Time]])+5/60/60/24</f>
        <v>37923.258275462962</v>
      </c>
      <c r="J13" s="9">
        <v>37923.258159722223</v>
      </c>
      <c r="K13" s="5">
        <v>2591.204322318099</v>
      </c>
      <c r="L13" s="5">
        <v>1838.0572787592882</v>
      </c>
      <c r="M13" s="5">
        <v>1920.4274524178202</v>
      </c>
      <c r="N13" s="5">
        <v>2578.5880787748938</v>
      </c>
    </row>
    <row r="14" spans="1:14" x14ac:dyDescent="0.25">
      <c r="A14" t="s">
        <v>112</v>
      </c>
      <c r="B14" s="7">
        <v>37923.258333333331</v>
      </c>
      <c r="C14">
        <v>10</v>
      </c>
      <c r="D14">
        <v>116064</v>
      </c>
      <c r="E14">
        <v>18015</v>
      </c>
      <c r="F14">
        <f>IF(Table_Query_from_Geomagnetism_1[[#This Row],[Station ID]]=A13,SQRT((Table_Query_from_Geomagnetism_1[[#This Row],[X]]-D13)^2+(Table_Query_from_Geomagnetism_1[[#This Row],[Y]]-E13)^2)/10*(60/10),"")</f>
        <v>235.20688765425214</v>
      </c>
      <c r="G14">
        <f>N(Table_Query_from_Geomagnetism_1[[#This Row],[Time]])+5/60/60/24</f>
        <v>37923.258391203701</v>
      </c>
      <c r="J14" s="9">
        <v>37923.258275462962</v>
      </c>
      <c r="K14" s="5">
        <v>2059.9110660414444</v>
      </c>
      <c r="L14" s="5">
        <v>2428.6732674445939</v>
      </c>
      <c r="M14" s="5">
        <v>2256.8476599008627</v>
      </c>
      <c r="N14" s="5">
        <v>738.39550377829346</v>
      </c>
    </row>
    <row r="15" spans="1:14" x14ac:dyDescent="0.25">
      <c r="A15" t="s">
        <v>112</v>
      </c>
      <c r="B15" s="7">
        <v>37923.258449074077</v>
      </c>
      <c r="C15">
        <v>10</v>
      </c>
      <c r="D15">
        <v>113995</v>
      </c>
      <c r="E15">
        <v>19858</v>
      </c>
      <c r="F15">
        <f>IF(Table_Query_from_Geomagnetism_1[[#This Row],[Station ID]]=A14,SQRT((Table_Query_from_Geomagnetism_1[[#This Row],[X]]-D14)^2+(Table_Query_from_Geomagnetism_1[[#This Row],[Y]]-E14)^2)/10*(60/10),"")</f>
        <v>1662.4883758992121</v>
      </c>
      <c r="G15">
        <f>N(Table_Query_from_Geomagnetism_1[[#This Row],[Time]])+5/60/60/24</f>
        <v>37923.258506944447</v>
      </c>
      <c r="J15" s="9">
        <v>37923.258391203701</v>
      </c>
      <c r="K15" s="5">
        <v>235.20688765425214</v>
      </c>
      <c r="L15" s="5">
        <v>402.71578066919608</v>
      </c>
      <c r="M15" s="5">
        <v>301.70217102301399</v>
      </c>
      <c r="N15" s="5">
        <v>413.0319116000602</v>
      </c>
    </row>
    <row r="16" spans="1:14" x14ac:dyDescent="0.25">
      <c r="A16" t="s">
        <v>112</v>
      </c>
      <c r="B16" s="7">
        <v>37923.258564814816</v>
      </c>
      <c r="C16">
        <v>10</v>
      </c>
      <c r="D16">
        <v>111825</v>
      </c>
      <c r="E16">
        <v>21720</v>
      </c>
      <c r="F16">
        <f>IF(Table_Query_from_Geomagnetism_1[[#This Row],[Station ID]]=A15,SQRT((Table_Query_from_Geomagnetism_1[[#This Row],[X]]-D15)^2+(Table_Query_from_Geomagnetism_1[[#This Row],[Y]]-E15)^2)/10*(60/10),"")</f>
        <v>1715.616460634486</v>
      </c>
      <c r="G16">
        <f>N(Table_Query_from_Geomagnetism_1[[#This Row],[Time]])+5/60/60/24</f>
        <v>37923.258622685185</v>
      </c>
      <c r="J16" s="9">
        <v>37923.258506944447</v>
      </c>
      <c r="K16" s="5">
        <v>1662.4883758992121</v>
      </c>
      <c r="L16" s="5">
        <v>1156.2772158959112</v>
      </c>
      <c r="M16" s="5">
        <v>1187.7480035765161</v>
      </c>
      <c r="N16" s="5">
        <v>1470.2397355533553</v>
      </c>
    </row>
    <row r="17" spans="1:14" x14ac:dyDescent="0.25">
      <c r="A17" t="s">
        <v>112</v>
      </c>
      <c r="B17" s="7">
        <v>37923.258680555555</v>
      </c>
      <c r="C17">
        <v>10</v>
      </c>
      <c r="D17">
        <v>110510</v>
      </c>
      <c r="E17">
        <v>21854</v>
      </c>
      <c r="F17">
        <f>IF(Table_Query_from_Geomagnetism_1[[#This Row],[Station ID]]=A16,SQRT((Table_Query_from_Geomagnetism_1[[#This Row],[X]]-D16)^2+(Table_Query_from_Geomagnetism_1[[#This Row],[Y]]-E16)^2)/10*(60/10),"")</f>
        <v>793.08584655130483</v>
      </c>
      <c r="G17">
        <f>N(Table_Query_from_Geomagnetism_1[[#This Row],[Time]])+5/60/60/24</f>
        <v>37923.258738425924</v>
      </c>
      <c r="J17" s="9">
        <v>37923.258622685185</v>
      </c>
      <c r="K17" s="5">
        <v>1715.616460634486</v>
      </c>
      <c r="L17" s="5">
        <v>1919.7323250911834</v>
      </c>
      <c r="M17" s="5">
        <v>1848.8504212077301</v>
      </c>
      <c r="N17" s="5">
        <v>1581.2578537354366</v>
      </c>
    </row>
    <row r="18" spans="1:14" x14ac:dyDescent="0.25">
      <c r="A18" t="s">
        <v>112</v>
      </c>
      <c r="B18" s="7">
        <v>37923.258796296293</v>
      </c>
      <c r="C18">
        <v>10</v>
      </c>
      <c r="D18">
        <v>109402</v>
      </c>
      <c r="E18">
        <v>22256</v>
      </c>
      <c r="F18">
        <f>IF(Table_Query_from_Geomagnetism_1[[#This Row],[Station ID]]=A17,SQRT((Table_Query_from_Geomagnetism_1[[#This Row],[X]]-D17)^2+(Table_Query_from_Geomagnetism_1[[#This Row],[Y]]-E17)^2)/10*(60/10),"")</f>
        <v>707.20328053537764</v>
      </c>
      <c r="G18">
        <f>N(Table_Query_from_Geomagnetism_1[[#This Row],[Time]])+5/60/60/24</f>
        <v>37923.258854166663</v>
      </c>
      <c r="J18" s="9">
        <v>37923.258738425924</v>
      </c>
      <c r="K18" s="5">
        <v>793.08584655130483</v>
      </c>
      <c r="L18" s="5">
        <v>1088.0938378650987</v>
      </c>
      <c r="M18" s="5">
        <v>1046.1579421865513</v>
      </c>
      <c r="N18" s="5">
        <v>784.12562768984924</v>
      </c>
    </row>
    <row r="19" spans="1:14" x14ac:dyDescent="0.25">
      <c r="A19" t="s">
        <v>112</v>
      </c>
      <c r="B19" s="7">
        <v>37923.258912037039</v>
      </c>
      <c r="C19">
        <v>10</v>
      </c>
      <c r="D19">
        <v>107813</v>
      </c>
      <c r="E19">
        <v>22569</v>
      </c>
      <c r="F19">
        <f>IF(Table_Query_from_Geomagnetism_1[[#This Row],[Station ID]]=A18,SQRT((Table_Query_from_Geomagnetism_1[[#This Row],[X]]-D18)^2+(Table_Query_from_Geomagnetism_1[[#This Row],[Y]]-E18)^2)/10*(60/10),"")</f>
        <v>971.72033013619716</v>
      </c>
      <c r="G19">
        <f>N(Table_Query_from_Geomagnetism_1[[#This Row],[Time]])+5/60/60/24</f>
        <v>37923.258969907409</v>
      </c>
      <c r="J19" s="9">
        <v>37923.258854166663</v>
      </c>
      <c r="K19" s="5">
        <v>707.20328053537764</v>
      </c>
      <c r="L19" s="5">
        <v>744.0783829678162</v>
      </c>
      <c r="M19" s="5">
        <v>707.9788979906109</v>
      </c>
      <c r="N19" s="5">
        <v>891.58162834369807</v>
      </c>
    </row>
    <row r="20" spans="1:14" x14ac:dyDescent="0.25">
      <c r="A20" t="s">
        <v>112</v>
      </c>
      <c r="B20" s="7">
        <v>37923.259027777778</v>
      </c>
      <c r="C20">
        <v>10</v>
      </c>
      <c r="D20">
        <v>107192</v>
      </c>
      <c r="E20">
        <v>22762</v>
      </c>
      <c r="F20">
        <f>IF(Table_Query_from_Geomagnetism_1[[#This Row],[Station ID]]=A19,SQRT((Table_Query_from_Geomagnetism_1[[#This Row],[X]]-D19)^2+(Table_Query_from_Geomagnetism_1[[#This Row],[Y]]-E19)^2)/10*(60/10),"")</f>
        <v>390.17995848069899</v>
      </c>
      <c r="G20">
        <f>N(Table_Query_from_Geomagnetism_1[[#This Row],[Time]])+5/60/60/24</f>
        <v>37923.259085648147</v>
      </c>
      <c r="H20">
        <f>IF(Table_Query_from_Geomagnetism_1[[#This Row],[Station ID]]=A19,SQRT((Table_Query_from_Geomagnetism_1[[#This Row],[X]]-D14)^2+(Table_Query_from_Geomagnetism_1[[#This Row],[Y]]-E14)^2)/60*(60/10),"")</f>
        <v>1006.2126663881746</v>
      </c>
      <c r="J20" s="9">
        <v>37923.258969907409</v>
      </c>
      <c r="K20" s="5">
        <v>971.72033013619716</v>
      </c>
      <c r="L20" s="5">
        <v>980.67315656134895</v>
      </c>
      <c r="M20" s="5">
        <v>991.03527686959762</v>
      </c>
      <c r="N20" s="5">
        <v>427.84207366737553</v>
      </c>
    </row>
    <row r="21" spans="1:14" x14ac:dyDescent="0.25">
      <c r="A21" t="s">
        <v>112</v>
      </c>
      <c r="B21" s="7">
        <v>37923.259143518517</v>
      </c>
      <c r="C21">
        <v>10</v>
      </c>
      <c r="D21">
        <v>107816</v>
      </c>
      <c r="E21">
        <v>22314</v>
      </c>
      <c r="F21">
        <f>IF(Table_Query_from_Geomagnetism_1[[#This Row],[Station ID]]=A20,SQRT((Table_Query_from_Geomagnetism_1[[#This Row],[X]]-D20)^2+(Table_Query_from_Geomagnetism_1[[#This Row],[Y]]-E20)^2)/10*(60/10),"")</f>
        <v>460.89998915165961</v>
      </c>
      <c r="G21">
        <f>N(Table_Query_from_Geomagnetism_1[[#This Row],[Time]])+5/60/60/24</f>
        <v>37923.259201388886</v>
      </c>
      <c r="J21" s="9">
        <v>37923.259085648147</v>
      </c>
      <c r="K21" s="5">
        <v>390.17995848069899</v>
      </c>
      <c r="L21" s="5">
        <v>499.46999909904491</v>
      </c>
      <c r="M21" s="5">
        <v>415.14103627562525</v>
      </c>
      <c r="N21" s="5">
        <v>527.47951618996535</v>
      </c>
    </row>
    <row r="22" spans="1:14" x14ac:dyDescent="0.25">
      <c r="A22" t="s">
        <v>112</v>
      </c>
      <c r="B22" s="7">
        <v>37923.259259259263</v>
      </c>
      <c r="C22">
        <v>10</v>
      </c>
      <c r="D22">
        <v>108601</v>
      </c>
      <c r="E22">
        <v>21346</v>
      </c>
      <c r="F22">
        <f>IF(Table_Query_from_Geomagnetism_1[[#This Row],[Station ID]]=A21,SQRT((Table_Query_from_Geomagnetism_1[[#This Row],[X]]-D21)^2+(Table_Query_from_Geomagnetism_1[[#This Row],[Y]]-E21)^2)/10*(60/10),"")</f>
        <v>747.77646392488168</v>
      </c>
      <c r="G22">
        <f>N(Table_Query_from_Geomagnetism_1[[#This Row],[Time]])+5/60/60/24</f>
        <v>37923.259317129632</v>
      </c>
      <c r="J22" s="9">
        <v>37923.259201388886</v>
      </c>
      <c r="K22" s="5">
        <v>460.89998915165961</v>
      </c>
      <c r="L22" s="5">
        <v>70.591217584059279</v>
      </c>
      <c r="M22" s="5">
        <v>284.12518367789926</v>
      </c>
      <c r="N22" s="5">
        <v>764.83221689465995</v>
      </c>
    </row>
    <row r="23" spans="1:14" x14ac:dyDescent="0.25">
      <c r="A23" t="s">
        <v>112</v>
      </c>
      <c r="B23" s="7">
        <v>37923.259375000001</v>
      </c>
      <c r="C23">
        <v>10</v>
      </c>
      <c r="D23">
        <v>109560</v>
      </c>
      <c r="E23">
        <v>20556</v>
      </c>
      <c r="F23">
        <f>IF(Table_Query_from_Geomagnetism_1[[#This Row],[Station ID]]=A22,SQRT((Table_Query_from_Geomagnetism_1[[#This Row],[X]]-D22)^2+(Table_Query_from_Geomagnetism_1[[#This Row],[Y]]-E22)^2)/10*(60/10),"")</f>
        <v>745.49390339559454</v>
      </c>
      <c r="G23">
        <f>N(Table_Query_from_Geomagnetism_1[[#This Row],[Time]])+5/60/60/24</f>
        <v>37923.259432870371</v>
      </c>
      <c r="J23" s="9">
        <v>37923.259317129632</v>
      </c>
      <c r="K23" s="5">
        <v>747.77646392488168</v>
      </c>
      <c r="L23" s="5">
        <v>720.87347017351112</v>
      </c>
      <c r="M23" s="5">
        <v>640.36052345534245</v>
      </c>
      <c r="N23" s="5">
        <v>1032.7539106679772</v>
      </c>
    </row>
    <row r="24" spans="1:14" x14ac:dyDescent="0.25">
      <c r="A24" t="s">
        <v>112</v>
      </c>
      <c r="B24" s="7">
        <v>37923.25949074074</v>
      </c>
      <c r="C24">
        <v>10</v>
      </c>
      <c r="D24">
        <v>110038</v>
      </c>
      <c r="E24">
        <v>20273</v>
      </c>
      <c r="F24">
        <f>IF(Table_Query_from_Geomagnetism_1[[#This Row],[Station ID]]=A23,SQRT((Table_Query_from_Geomagnetism_1[[#This Row],[X]]-D23)^2+(Table_Query_from_Geomagnetism_1[[#This Row],[Y]]-E23)^2)/10*(60/10),"")</f>
        <v>333.29608458546284</v>
      </c>
      <c r="G24">
        <f>N(Table_Query_from_Geomagnetism_1[[#This Row],[Time]])+5/60/60/24</f>
        <v>37923.259548611109</v>
      </c>
      <c r="J24" s="9">
        <v>37923.259432870371</v>
      </c>
      <c r="K24" s="5">
        <v>745.49390339559454</v>
      </c>
      <c r="L24" s="5">
        <v>753.2151087172906</v>
      </c>
      <c r="M24" s="5">
        <v>768.84047760247392</v>
      </c>
      <c r="N24" s="5">
        <v>562.70052425779738</v>
      </c>
    </row>
    <row r="25" spans="1:14" x14ac:dyDescent="0.25">
      <c r="A25" t="s">
        <v>112</v>
      </c>
      <c r="B25" s="7">
        <v>37923.259606481479</v>
      </c>
      <c r="C25">
        <v>10</v>
      </c>
      <c r="D25">
        <v>110501</v>
      </c>
      <c r="E25">
        <v>20774</v>
      </c>
      <c r="F25">
        <f>IF(Table_Query_from_Geomagnetism_1[[#This Row],[Station ID]]=A24,SQRT((Table_Query_from_Geomagnetism_1[[#This Row],[X]]-D24)^2+(Table_Query_from_Geomagnetism_1[[#This Row],[Y]]-E24)^2)/10*(60/10),"")</f>
        <v>409.30819683949642</v>
      </c>
      <c r="G25">
        <f>N(Table_Query_from_Geomagnetism_1[[#This Row],[Time]])+5/60/60/24</f>
        <v>37923.259664351848</v>
      </c>
      <c r="J25" s="9">
        <v>37923.259548611109</v>
      </c>
      <c r="K25" s="5">
        <v>333.29608458546284</v>
      </c>
      <c r="L25" s="5">
        <v>674.93386342663234</v>
      </c>
      <c r="M25" s="5">
        <v>558.77881133772428</v>
      </c>
      <c r="N25" s="5">
        <v>153.65741114570426</v>
      </c>
    </row>
    <row r="26" spans="1:14" x14ac:dyDescent="0.25">
      <c r="A26" t="s">
        <v>112</v>
      </c>
      <c r="B26" s="7">
        <v>37923.259722222225</v>
      </c>
      <c r="C26">
        <v>10</v>
      </c>
      <c r="D26">
        <v>110883</v>
      </c>
      <c r="E26">
        <v>21559</v>
      </c>
      <c r="F26">
        <f>IF(Table_Query_from_Geomagnetism_1[[#This Row],[Station ID]]=A25,SQRT((Table_Query_from_Geomagnetism_1[[#This Row],[X]]-D25)^2+(Table_Query_from_Geomagnetism_1[[#This Row],[Y]]-E25)^2)/10*(60/10),"")</f>
        <v>523.80687280714449</v>
      </c>
      <c r="G26">
        <f>N(Table_Query_from_Geomagnetism_1[[#This Row],[Time]])+5/60/60/24</f>
        <v>37923.259780092594</v>
      </c>
      <c r="J26" s="9">
        <v>37923.259664351848</v>
      </c>
      <c r="K26" s="5">
        <v>409.30819683949642</v>
      </c>
      <c r="L26" s="5">
        <v>375.97409485229161</v>
      </c>
      <c r="M26" s="5">
        <v>320.65888417444478</v>
      </c>
      <c r="N26" s="5">
        <v>376.98769210678483</v>
      </c>
    </row>
    <row r="27" spans="1:14" x14ac:dyDescent="0.25">
      <c r="A27" t="s">
        <v>92</v>
      </c>
      <c r="B27" s="7">
        <v>37923.256944444445</v>
      </c>
      <c r="C27">
        <v>10</v>
      </c>
      <c r="D27">
        <v>107903</v>
      </c>
      <c r="E27">
        <v>-5318</v>
      </c>
      <c r="F27" t="str">
        <f>IF(Table_Query_from_Geomagnetism_1[[#This Row],[Station ID]]=A26,SQRT((Table_Query_from_Geomagnetism_1[[#This Row],[X]]-D26)^2+(Table_Query_from_Geomagnetism_1[[#This Row],[Y]]-E26)^2)/10*(60/10),"")</f>
        <v/>
      </c>
      <c r="G27">
        <f>N(Table_Query_from_Geomagnetism_1[[#This Row],[Time]])+5/60/60/24</f>
        <v>37923.257002314815</v>
      </c>
      <c r="J27" s="9">
        <v>37923.259780092594</v>
      </c>
      <c r="K27" s="5">
        <v>523.80687280714449</v>
      </c>
      <c r="L27" s="5">
        <v>248.42318732356691</v>
      </c>
      <c r="M27" s="5">
        <v>319.6671393809504</v>
      </c>
      <c r="N27" s="5">
        <v>621.74506029400823</v>
      </c>
    </row>
    <row r="28" spans="1:14" x14ac:dyDescent="0.25">
      <c r="A28" t="s">
        <v>92</v>
      </c>
      <c r="B28" s="7">
        <v>37923.257060185184</v>
      </c>
      <c r="C28">
        <v>10</v>
      </c>
      <c r="D28">
        <v>107713</v>
      </c>
      <c r="E28">
        <v>-5185</v>
      </c>
      <c r="F28">
        <f>IF(Table_Query_from_Geomagnetism_1[[#This Row],[Station ID]]=A27,SQRT((Table_Query_from_Geomagnetism_1[[#This Row],[X]]-D27)^2+(Table_Query_from_Geomagnetism_1[[#This Row],[Y]]-E27)^2)/10*(60/10),"")</f>
        <v>139.15473401936424</v>
      </c>
      <c r="G28">
        <f>N(Table_Query_from_Geomagnetism_1[[#This Row],[Time]])+5/60/60/24</f>
        <v>37923.257118055553</v>
      </c>
    </row>
    <row r="29" spans="1:14" x14ac:dyDescent="0.25">
      <c r="A29" t="s">
        <v>92</v>
      </c>
      <c r="B29" s="7">
        <v>37923.257175925923</v>
      </c>
      <c r="C29">
        <v>10</v>
      </c>
      <c r="D29">
        <v>107491</v>
      </c>
      <c r="E29">
        <v>-4884</v>
      </c>
      <c r="F29">
        <f>IF(Table_Query_from_Geomagnetism_1[[#This Row],[Station ID]]=A28,SQRT((Table_Query_from_Geomagnetism_1[[#This Row],[X]]-D28)^2+(Table_Query_from_Geomagnetism_1[[#This Row],[Y]]-E28)^2)/10*(60/10),"")</f>
        <v>224.40721913521409</v>
      </c>
      <c r="G29">
        <f>N(Table_Query_from_Geomagnetism_1[[#This Row],[Time]])+5/60/60/24</f>
        <v>37923.257233796292</v>
      </c>
    </row>
    <row r="30" spans="1:14" x14ac:dyDescent="0.25">
      <c r="A30" t="s">
        <v>92</v>
      </c>
      <c r="B30" s="7">
        <v>37923.257291666669</v>
      </c>
      <c r="C30">
        <v>10</v>
      </c>
      <c r="D30">
        <v>107561</v>
      </c>
      <c r="E30">
        <v>-4968</v>
      </c>
      <c r="F30">
        <f>IF(Table_Query_from_Geomagnetism_1[[#This Row],[Station ID]]=A29,SQRT((Table_Query_from_Geomagnetism_1[[#This Row],[X]]-D29)^2+(Table_Query_from_Geomagnetism_1[[#This Row],[Y]]-E29)^2)/10*(60/10),"")</f>
        <v>65.606097277615888</v>
      </c>
      <c r="G30">
        <f>N(Table_Query_from_Geomagnetism_1[[#This Row],[Time]])+5/60/60/24</f>
        <v>37923.257349537038</v>
      </c>
    </row>
    <row r="31" spans="1:14" x14ac:dyDescent="0.25">
      <c r="A31" t="s">
        <v>92</v>
      </c>
      <c r="B31" s="7">
        <v>37923.257407407407</v>
      </c>
      <c r="C31">
        <v>10</v>
      </c>
      <c r="D31">
        <v>107624</v>
      </c>
      <c r="E31">
        <v>-5122</v>
      </c>
      <c r="F31">
        <f>IF(Table_Query_from_Geomagnetism_1[[#This Row],[Station ID]]=A30,SQRT((Table_Query_from_Geomagnetism_1[[#This Row],[X]]-D30)^2+(Table_Query_from_Geomagnetism_1[[#This Row],[Y]]-E30)^2)/10*(60/10),"")</f>
        <v>99.832860321639586</v>
      </c>
      <c r="G31">
        <f>N(Table_Query_from_Geomagnetism_1[[#This Row],[Time]])+5/60/60/24</f>
        <v>37923.257465277777</v>
      </c>
    </row>
    <row r="32" spans="1:14" x14ac:dyDescent="0.25">
      <c r="A32" t="s">
        <v>92</v>
      </c>
      <c r="B32" s="7">
        <v>37923.257523148146</v>
      </c>
      <c r="C32">
        <v>10</v>
      </c>
      <c r="D32">
        <v>107564</v>
      </c>
      <c r="E32">
        <v>-5187</v>
      </c>
      <c r="F32">
        <f>IF(Table_Query_from_Geomagnetism_1[[#This Row],[Station ID]]=A31,SQRT((Table_Query_from_Geomagnetism_1[[#This Row],[X]]-D31)^2+(Table_Query_from_Geomagnetism_1[[#This Row],[Y]]-E31)^2)/10*(60/10),"")</f>
        <v>53.075418038862395</v>
      </c>
      <c r="G32">
        <f>N(Table_Query_from_Geomagnetism_1[[#This Row],[Time]])+5/60/60/24</f>
        <v>37923.257581018515</v>
      </c>
    </row>
    <row r="33" spans="1:8" x14ac:dyDescent="0.25">
      <c r="A33" t="s">
        <v>92</v>
      </c>
      <c r="B33" s="7">
        <v>37923.257638888892</v>
      </c>
      <c r="C33">
        <v>10</v>
      </c>
      <c r="D33">
        <v>107461</v>
      </c>
      <c r="E33">
        <v>-5181</v>
      </c>
      <c r="F33">
        <f>IF(Table_Query_from_Geomagnetism_1[[#This Row],[Station ID]]=A32,SQRT((Table_Query_from_Geomagnetism_1[[#This Row],[X]]-D32)^2+(Table_Query_from_Geomagnetism_1[[#This Row],[Y]]-E32)^2)/10*(60/10),"")</f>
        <v>61.904765567765466</v>
      </c>
      <c r="G33">
        <f>N(Table_Query_from_Geomagnetism_1[[#This Row],[Time]])+5/60/60/24</f>
        <v>37923.257696759261</v>
      </c>
    </row>
    <row r="34" spans="1:8" x14ac:dyDescent="0.25">
      <c r="A34" t="s">
        <v>92</v>
      </c>
      <c r="B34" s="7">
        <v>37923.257754629631</v>
      </c>
      <c r="C34">
        <v>10</v>
      </c>
      <c r="D34">
        <v>107484</v>
      </c>
      <c r="E34">
        <v>-5199</v>
      </c>
      <c r="F34">
        <f>IF(Table_Query_from_Geomagnetism_1[[#This Row],[Station ID]]=A33,SQRT((Table_Query_from_Geomagnetism_1[[#This Row],[X]]-D33)^2+(Table_Query_from_Geomagnetism_1[[#This Row],[Y]]-E33)^2)/10*(60/10),"")</f>
        <v>17.523698239812283</v>
      </c>
      <c r="G34">
        <f>N(Table_Query_from_Geomagnetism_1[[#This Row],[Time]])+5/60/60/24</f>
        <v>37923.2578125</v>
      </c>
    </row>
    <row r="35" spans="1:8" x14ac:dyDescent="0.25">
      <c r="A35" t="s">
        <v>92</v>
      </c>
      <c r="B35" s="7">
        <v>37923.257870370369</v>
      </c>
      <c r="C35">
        <v>10</v>
      </c>
      <c r="D35">
        <v>107366</v>
      </c>
      <c r="E35">
        <v>-5068</v>
      </c>
      <c r="F35">
        <f>IF(Table_Query_from_Geomagnetism_1[[#This Row],[Station ID]]=A34,SQRT((Table_Query_from_Geomagnetism_1[[#This Row],[X]]-D34)^2+(Table_Query_from_Geomagnetism_1[[#This Row],[Y]]-E34)^2)/10*(60/10),"")</f>
        <v>105.78563229474973</v>
      </c>
      <c r="G35">
        <f>N(Table_Query_from_Geomagnetism_1[[#This Row],[Time]])+5/60/60/24</f>
        <v>37923.257928240739</v>
      </c>
    </row>
    <row r="36" spans="1:8" x14ac:dyDescent="0.25">
      <c r="A36" t="s">
        <v>92</v>
      </c>
      <c r="B36" s="7">
        <v>37923.257986111108</v>
      </c>
      <c r="C36">
        <v>10</v>
      </c>
      <c r="D36">
        <v>106724</v>
      </c>
      <c r="E36">
        <v>-2542</v>
      </c>
      <c r="F36">
        <f>IF(Table_Query_from_Geomagnetism_1[[#This Row],[Station ID]]=A35,SQRT((Table_Query_from_Geomagnetism_1[[#This Row],[X]]-D35)^2+(Table_Query_from_Geomagnetism_1[[#This Row],[Y]]-E35)^2)/10*(60/10),"")</f>
        <v>1563.7846399041011</v>
      </c>
      <c r="G36">
        <f>N(Table_Query_from_Geomagnetism_1[[#This Row],[Time]])+5/60/60/24</f>
        <v>37923.258043981477</v>
      </c>
    </row>
    <row r="37" spans="1:8" x14ac:dyDescent="0.25">
      <c r="A37" t="s">
        <v>92</v>
      </c>
      <c r="B37" s="7">
        <v>37923.258101851854</v>
      </c>
      <c r="C37">
        <v>10</v>
      </c>
      <c r="D37">
        <v>108360</v>
      </c>
      <c r="E37">
        <v>-5132</v>
      </c>
      <c r="F37">
        <f>IF(Table_Query_from_Geomagnetism_1[[#This Row],[Station ID]]=A36,SQRT((Table_Query_from_Geomagnetism_1[[#This Row],[X]]-D36)^2+(Table_Query_from_Geomagnetism_1[[#This Row],[Y]]-E36)^2)/10*(60/10),"")</f>
        <v>1838.0572787592882</v>
      </c>
      <c r="G37">
        <f>N(Table_Query_from_Geomagnetism_1[[#This Row],[Time]])+5/60/60/24</f>
        <v>37923.258159722223</v>
      </c>
    </row>
    <row r="38" spans="1:8" x14ac:dyDescent="0.25">
      <c r="A38" t="s">
        <v>92</v>
      </c>
      <c r="B38" s="7">
        <v>37923.258217592593</v>
      </c>
      <c r="C38">
        <v>10</v>
      </c>
      <c r="D38">
        <v>111665</v>
      </c>
      <c r="E38">
        <v>-7469</v>
      </c>
      <c r="F38">
        <f>IF(Table_Query_from_Geomagnetism_1[[#This Row],[Station ID]]=A37,SQRT((Table_Query_from_Geomagnetism_1[[#This Row],[X]]-D37)^2+(Table_Query_from_Geomagnetism_1[[#This Row],[Y]]-E37)^2)/10*(60/10),"")</f>
        <v>2428.6732674445939</v>
      </c>
      <c r="G38">
        <f>N(Table_Query_from_Geomagnetism_1[[#This Row],[Time]])+5/60/60/24</f>
        <v>37923.258275462962</v>
      </c>
    </row>
    <row r="39" spans="1:8" x14ac:dyDescent="0.25">
      <c r="A39" t="s">
        <v>92</v>
      </c>
      <c r="B39" s="7">
        <v>37923.258333333331</v>
      </c>
      <c r="C39">
        <v>10</v>
      </c>
      <c r="D39">
        <v>112255</v>
      </c>
      <c r="E39">
        <v>-7789</v>
      </c>
      <c r="F39">
        <f>IF(Table_Query_from_Geomagnetism_1[[#This Row],[Station ID]]=A38,SQRT((Table_Query_from_Geomagnetism_1[[#This Row],[X]]-D38)^2+(Table_Query_from_Geomagnetism_1[[#This Row],[Y]]-E38)^2)/10*(60/10),"")</f>
        <v>402.71578066919608</v>
      </c>
      <c r="G39">
        <f>N(Table_Query_from_Geomagnetism_1[[#This Row],[Time]])+5/60/60/24</f>
        <v>37923.258391203701</v>
      </c>
    </row>
    <row r="40" spans="1:8" x14ac:dyDescent="0.25">
      <c r="A40" t="s">
        <v>92</v>
      </c>
      <c r="B40" s="7">
        <v>37923.258449074077</v>
      </c>
      <c r="C40">
        <v>10</v>
      </c>
      <c r="D40">
        <v>110571</v>
      </c>
      <c r="E40">
        <v>-6852</v>
      </c>
      <c r="F40">
        <f>IF(Table_Query_from_Geomagnetism_1[[#This Row],[Station ID]]=A39,SQRT((Table_Query_from_Geomagnetism_1[[#This Row],[X]]-D39)^2+(Table_Query_from_Geomagnetism_1[[#This Row],[Y]]-E39)^2)/10*(60/10),"")</f>
        <v>1156.2772158959112</v>
      </c>
      <c r="G40">
        <f>N(Table_Query_from_Geomagnetism_1[[#This Row],[Time]])+5/60/60/24</f>
        <v>37923.258506944447</v>
      </c>
    </row>
    <row r="41" spans="1:8" x14ac:dyDescent="0.25">
      <c r="A41" t="s">
        <v>92</v>
      </c>
      <c r="B41" s="7">
        <v>37923.258564814816</v>
      </c>
      <c r="C41">
        <v>10</v>
      </c>
      <c r="D41">
        <v>107875</v>
      </c>
      <c r="E41">
        <v>-5129</v>
      </c>
      <c r="F41">
        <f>IF(Table_Query_from_Geomagnetism_1[[#This Row],[Station ID]]=A40,SQRT((Table_Query_from_Geomagnetism_1[[#This Row],[X]]-D40)^2+(Table_Query_from_Geomagnetism_1[[#This Row],[Y]]-E40)^2)/10*(60/10),"")</f>
        <v>1919.7323250911834</v>
      </c>
      <c r="G41">
        <f>N(Table_Query_from_Geomagnetism_1[[#This Row],[Time]])+5/60/60/24</f>
        <v>37923.258622685185</v>
      </c>
    </row>
    <row r="42" spans="1:8" x14ac:dyDescent="0.25">
      <c r="A42" t="s">
        <v>92</v>
      </c>
      <c r="B42" s="7">
        <v>37923.258680555555</v>
      </c>
      <c r="C42">
        <v>10</v>
      </c>
      <c r="D42">
        <v>106067</v>
      </c>
      <c r="E42">
        <v>-4988</v>
      </c>
      <c r="F42">
        <f>IF(Table_Query_from_Geomagnetism_1[[#This Row],[Station ID]]=A41,SQRT((Table_Query_from_Geomagnetism_1[[#This Row],[X]]-D41)^2+(Table_Query_from_Geomagnetism_1[[#This Row],[Y]]-E41)^2)/10*(60/10),"")</f>
        <v>1088.0938378650987</v>
      </c>
      <c r="G42">
        <f>N(Table_Query_from_Geomagnetism_1[[#This Row],[Time]])+5/60/60/24</f>
        <v>37923.258738425924</v>
      </c>
    </row>
    <row r="43" spans="1:8" x14ac:dyDescent="0.25">
      <c r="A43" t="s">
        <v>92</v>
      </c>
      <c r="B43" s="7">
        <v>37923.258796296293</v>
      </c>
      <c r="C43">
        <v>10</v>
      </c>
      <c r="D43">
        <v>104827</v>
      </c>
      <c r="E43">
        <v>-4970</v>
      </c>
      <c r="F43">
        <f>IF(Table_Query_from_Geomagnetism_1[[#This Row],[Station ID]]=A42,SQRT((Table_Query_from_Geomagnetism_1[[#This Row],[X]]-D42)^2+(Table_Query_from_Geomagnetism_1[[#This Row],[Y]]-E42)^2)/10*(60/10),"")</f>
        <v>744.0783829678162</v>
      </c>
      <c r="G43">
        <f>N(Table_Query_from_Geomagnetism_1[[#This Row],[Time]])+5/60/60/24</f>
        <v>37923.258854166663</v>
      </c>
    </row>
    <row r="44" spans="1:8" x14ac:dyDescent="0.25">
      <c r="A44" t="s">
        <v>92</v>
      </c>
      <c r="B44" s="7">
        <v>37923.258912037039</v>
      </c>
      <c r="C44">
        <v>10</v>
      </c>
      <c r="D44">
        <v>103215</v>
      </c>
      <c r="E44">
        <v>-4700</v>
      </c>
      <c r="F44">
        <f>IF(Table_Query_from_Geomagnetism_1[[#This Row],[Station ID]]=A43,SQRT((Table_Query_from_Geomagnetism_1[[#This Row],[X]]-D43)^2+(Table_Query_from_Geomagnetism_1[[#This Row],[Y]]-E43)^2)/10*(60/10),"")</f>
        <v>980.67315656134895</v>
      </c>
      <c r="G44">
        <f>N(Table_Query_from_Geomagnetism_1[[#This Row],[Time]])+5/60/60/24</f>
        <v>37923.258969907409</v>
      </c>
    </row>
    <row r="45" spans="1:8" x14ac:dyDescent="0.25">
      <c r="A45" t="s">
        <v>92</v>
      </c>
      <c r="B45" s="7">
        <v>37923.259027777778</v>
      </c>
      <c r="C45">
        <v>10</v>
      </c>
      <c r="D45">
        <v>102417</v>
      </c>
      <c r="E45">
        <v>-4463</v>
      </c>
      <c r="F45">
        <f>IF(Table_Query_from_Geomagnetism_1[[#This Row],[Station ID]]=A44,SQRT((Table_Query_from_Geomagnetism_1[[#This Row],[X]]-D44)^2+(Table_Query_from_Geomagnetism_1[[#This Row],[Y]]-E44)^2)/10*(60/10),"")</f>
        <v>499.46999909904491</v>
      </c>
      <c r="G45">
        <f>N(Table_Query_from_Geomagnetism_1[[#This Row],[Time]])+5/60/60/24</f>
        <v>37923.259085648147</v>
      </c>
      <c r="H45">
        <f>IF(Table_Query_from_Geomagnetism_1[[#This Row],[Station ID]]=A44,SQRT((Table_Query_from_Geomagnetism_1[[#This Row],[X]]-D39)^2+(Table_Query_from_Geomagnetism_1[[#This Row],[Y]]-E39)^2)/60*(60/10),"")</f>
        <v>1038.5014203167948</v>
      </c>
    </row>
    <row r="46" spans="1:8" x14ac:dyDescent="0.25">
      <c r="A46" t="s">
        <v>92</v>
      </c>
      <c r="B46" s="7">
        <v>37923.259143518517</v>
      </c>
      <c r="C46">
        <v>10</v>
      </c>
      <c r="D46">
        <v>102528</v>
      </c>
      <c r="E46">
        <v>-4502</v>
      </c>
      <c r="F46">
        <f>IF(Table_Query_from_Geomagnetism_1[[#This Row],[Station ID]]=A45,SQRT((Table_Query_from_Geomagnetism_1[[#This Row],[X]]-D45)^2+(Table_Query_from_Geomagnetism_1[[#This Row],[Y]]-E45)^2)/10*(60/10),"")</f>
        <v>70.591217584059279</v>
      </c>
      <c r="G46">
        <f>N(Table_Query_from_Geomagnetism_1[[#This Row],[Time]])+5/60/60/24</f>
        <v>37923.259201388886</v>
      </c>
    </row>
    <row r="47" spans="1:8" x14ac:dyDescent="0.25">
      <c r="A47" t="s">
        <v>92</v>
      </c>
      <c r="B47" s="7">
        <v>37923.259259259263</v>
      </c>
      <c r="C47">
        <v>10</v>
      </c>
      <c r="D47">
        <v>103642</v>
      </c>
      <c r="E47">
        <v>-4952</v>
      </c>
      <c r="F47">
        <f>IF(Table_Query_from_Geomagnetism_1[[#This Row],[Station ID]]=A46,SQRT((Table_Query_from_Geomagnetism_1[[#This Row],[X]]-D46)^2+(Table_Query_from_Geomagnetism_1[[#This Row],[Y]]-E46)^2)/10*(60/10),"")</f>
        <v>720.87347017351112</v>
      </c>
      <c r="G47">
        <f>N(Table_Query_from_Geomagnetism_1[[#This Row],[Time]])+5/60/60/24</f>
        <v>37923.259317129632</v>
      </c>
    </row>
    <row r="48" spans="1:8" x14ac:dyDescent="0.25">
      <c r="A48" t="s">
        <v>92</v>
      </c>
      <c r="B48" s="7">
        <v>37923.259375000001</v>
      </c>
      <c r="C48">
        <v>10</v>
      </c>
      <c r="D48">
        <v>104812</v>
      </c>
      <c r="E48">
        <v>-5407</v>
      </c>
      <c r="F48">
        <f>IF(Table_Query_from_Geomagnetism_1[[#This Row],[Station ID]]=A47,SQRT((Table_Query_from_Geomagnetism_1[[#This Row],[X]]-D47)^2+(Table_Query_from_Geomagnetism_1[[#This Row],[Y]]-E47)^2)/10*(60/10),"")</f>
        <v>753.2151087172906</v>
      </c>
      <c r="G48">
        <f>N(Table_Query_from_Geomagnetism_1[[#This Row],[Time]])+5/60/60/24</f>
        <v>37923.259432870371</v>
      </c>
    </row>
    <row r="49" spans="1:7" x14ac:dyDescent="0.25">
      <c r="A49" t="s">
        <v>92</v>
      </c>
      <c r="B49" s="7">
        <v>37923.25949074074</v>
      </c>
      <c r="C49">
        <v>10</v>
      </c>
      <c r="D49">
        <v>105883</v>
      </c>
      <c r="E49">
        <v>-5751</v>
      </c>
      <c r="F49">
        <f>IF(Table_Query_from_Geomagnetism_1[[#This Row],[Station ID]]=A48,SQRT((Table_Query_from_Geomagnetism_1[[#This Row],[X]]-D48)^2+(Table_Query_from_Geomagnetism_1[[#This Row],[Y]]-E48)^2)/10*(60/10),"")</f>
        <v>674.93386342663234</v>
      </c>
      <c r="G49">
        <f>N(Table_Query_from_Geomagnetism_1[[#This Row],[Time]])+5/60/60/24</f>
        <v>37923.259548611109</v>
      </c>
    </row>
    <row r="50" spans="1:7" x14ac:dyDescent="0.25">
      <c r="A50" t="s">
        <v>92</v>
      </c>
      <c r="B50" s="7">
        <v>37923.259606481479</v>
      </c>
      <c r="C50">
        <v>10</v>
      </c>
      <c r="D50">
        <v>106439</v>
      </c>
      <c r="E50">
        <v>-5462</v>
      </c>
      <c r="F50">
        <f>IF(Table_Query_from_Geomagnetism_1[[#This Row],[Station ID]]=A49,SQRT((Table_Query_from_Geomagnetism_1[[#This Row],[X]]-D49)^2+(Table_Query_from_Geomagnetism_1[[#This Row],[Y]]-E49)^2)/10*(60/10),"")</f>
        <v>375.97409485229161</v>
      </c>
      <c r="G50">
        <f>N(Table_Query_from_Geomagnetism_1[[#This Row],[Time]])+5/60/60/24</f>
        <v>37923.259664351848</v>
      </c>
    </row>
    <row r="51" spans="1:7" x14ac:dyDescent="0.25">
      <c r="A51" t="s">
        <v>92</v>
      </c>
      <c r="B51" s="7">
        <v>37923.259722222225</v>
      </c>
      <c r="C51">
        <v>10</v>
      </c>
      <c r="D51">
        <v>106647</v>
      </c>
      <c r="E51">
        <v>-5104</v>
      </c>
      <c r="F51">
        <f>IF(Table_Query_from_Geomagnetism_1[[#This Row],[Station ID]]=A50,SQRT((Table_Query_from_Geomagnetism_1[[#This Row],[X]]-D50)^2+(Table_Query_from_Geomagnetism_1[[#This Row],[Y]]-E50)^2)/10*(60/10),"")</f>
        <v>248.42318732356691</v>
      </c>
      <c r="G51">
        <f>N(Table_Query_from_Geomagnetism_1[[#This Row],[Time]])+5/60/60/24</f>
        <v>37923.259780092594</v>
      </c>
    </row>
    <row r="52" spans="1:7" x14ac:dyDescent="0.25">
      <c r="A52" t="s">
        <v>119</v>
      </c>
      <c r="B52" s="7">
        <v>37923.256944444445</v>
      </c>
      <c r="C52">
        <v>10</v>
      </c>
      <c r="D52">
        <v>113877</v>
      </c>
      <c r="E52">
        <v>16955</v>
      </c>
      <c r="F52" t="str">
        <f>IF(Table_Query_from_Geomagnetism_1[[#This Row],[Station ID]]=A51,SQRT((Table_Query_from_Geomagnetism_1[[#This Row],[X]]-D51)^2+(Table_Query_from_Geomagnetism_1[[#This Row],[Y]]-E51)^2)/10*(60/10),"")</f>
        <v/>
      </c>
      <c r="G52">
        <f>N(Table_Query_from_Geomagnetism_1[[#This Row],[Time]])+5/60/60/24</f>
        <v>37923.257002314815</v>
      </c>
    </row>
    <row r="53" spans="1:7" x14ac:dyDescent="0.25">
      <c r="A53" t="s">
        <v>119</v>
      </c>
      <c r="B53" s="7">
        <v>37923.257060185184</v>
      </c>
      <c r="C53">
        <v>10</v>
      </c>
      <c r="D53">
        <v>113689</v>
      </c>
      <c r="E53">
        <v>17123</v>
      </c>
      <c r="F53">
        <f>IF(Table_Query_from_Geomagnetism_1[[#This Row],[Station ID]]=A52,SQRT((Table_Query_from_Geomagnetism_1[[#This Row],[X]]-D52)^2+(Table_Query_from_Geomagnetism_1[[#This Row],[Y]]-E52)^2)/10*(60/10),"")</f>
        <v>151.27617128946648</v>
      </c>
      <c r="G53">
        <f>N(Table_Query_from_Geomagnetism_1[[#This Row],[Time]])+5/60/60/24</f>
        <v>37923.257118055553</v>
      </c>
    </row>
    <row r="54" spans="1:7" x14ac:dyDescent="0.25">
      <c r="A54" t="s">
        <v>119</v>
      </c>
      <c r="B54" s="7">
        <v>37923.257175925923</v>
      </c>
      <c r="C54">
        <v>10</v>
      </c>
      <c r="D54">
        <v>113524</v>
      </c>
      <c r="E54">
        <v>17418</v>
      </c>
      <c r="F54">
        <f>IF(Table_Query_from_Geomagnetism_1[[#This Row],[Station ID]]=A53,SQRT((Table_Query_from_Geomagnetism_1[[#This Row],[X]]-D53)^2+(Table_Query_from_Geomagnetism_1[[#This Row],[Y]]-E53)^2)/10*(60/10),"")</f>
        <v>202.80532537386682</v>
      </c>
      <c r="G54">
        <f>N(Table_Query_from_Geomagnetism_1[[#This Row],[Time]])+5/60/60/24</f>
        <v>37923.257233796292</v>
      </c>
    </row>
    <row r="55" spans="1:7" x14ac:dyDescent="0.25">
      <c r="A55" t="s">
        <v>119</v>
      </c>
      <c r="B55" s="7">
        <v>37923.257291666669</v>
      </c>
      <c r="C55">
        <v>10</v>
      </c>
      <c r="D55">
        <v>113644</v>
      </c>
      <c r="E55">
        <v>17329</v>
      </c>
      <c r="F55">
        <f>IF(Table_Query_from_Geomagnetism_1[[#This Row],[Station ID]]=A54,SQRT((Table_Query_from_Geomagnetism_1[[#This Row],[X]]-D54)^2+(Table_Query_from_Geomagnetism_1[[#This Row],[Y]]-E54)^2)/10*(60/10),"")</f>
        <v>89.64128513135006</v>
      </c>
      <c r="G55">
        <f>N(Table_Query_from_Geomagnetism_1[[#This Row],[Time]])+5/60/60/24</f>
        <v>37923.257349537038</v>
      </c>
    </row>
    <row r="56" spans="1:7" x14ac:dyDescent="0.25">
      <c r="A56" t="s">
        <v>119</v>
      </c>
      <c r="B56" s="7">
        <v>37923.257407407407</v>
      </c>
      <c r="C56">
        <v>10</v>
      </c>
      <c r="D56">
        <v>113710</v>
      </c>
      <c r="E56">
        <v>17206</v>
      </c>
      <c r="F56">
        <f>IF(Table_Query_from_Geomagnetism_1[[#This Row],[Station ID]]=A55,SQRT((Table_Query_from_Geomagnetism_1[[#This Row],[X]]-D55)^2+(Table_Query_from_Geomagnetism_1[[#This Row],[Y]]-E55)^2)/10*(60/10),"")</f>
        <v>83.753208893749246</v>
      </c>
      <c r="G56">
        <f>N(Table_Query_from_Geomagnetism_1[[#This Row],[Time]])+5/60/60/24</f>
        <v>37923.257465277777</v>
      </c>
    </row>
    <row r="57" spans="1:7" x14ac:dyDescent="0.25">
      <c r="A57" t="s">
        <v>119</v>
      </c>
      <c r="B57" s="7">
        <v>37923.257523148146</v>
      </c>
      <c r="C57">
        <v>10</v>
      </c>
      <c r="D57">
        <v>113650</v>
      </c>
      <c r="E57">
        <v>17168</v>
      </c>
      <c r="F57">
        <f>IF(Table_Query_from_Geomagnetism_1[[#This Row],[Station ID]]=A56,SQRT((Table_Query_from_Geomagnetism_1[[#This Row],[X]]-D56)^2+(Table_Query_from_Geomagnetism_1[[#This Row],[Y]]-E56)^2)/10*(60/10),"")</f>
        <v>42.612674170955287</v>
      </c>
      <c r="G57">
        <f>N(Table_Query_from_Geomagnetism_1[[#This Row],[Time]])+5/60/60/24</f>
        <v>37923.257581018515</v>
      </c>
    </row>
    <row r="58" spans="1:7" x14ac:dyDescent="0.25">
      <c r="A58" t="s">
        <v>119</v>
      </c>
      <c r="B58" s="7">
        <v>37923.257638888892</v>
      </c>
      <c r="C58">
        <v>10</v>
      </c>
      <c r="D58">
        <v>113542</v>
      </c>
      <c r="E58">
        <v>17188</v>
      </c>
      <c r="F58">
        <f>IF(Table_Query_from_Geomagnetism_1[[#This Row],[Station ID]]=A57,SQRT((Table_Query_from_Geomagnetism_1[[#This Row],[X]]-D57)^2+(Table_Query_from_Geomagnetism_1[[#This Row],[Y]]-E57)^2)/10*(60/10),"")</f>
        <v>65.901745045180718</v>
      </c>
      <c r="G58">
        <f>N(Table_Query_from_Geomagnetism_1[[#This Row],[Time]])+5/60/60/24</f>
        <v>37923.257696759261</v>
      </c>
    </row>
    <row r="59" spans="1:7" x14ac:dyDescent="0.25">
      <c r="A59" t="s">
        <v>119</v>
      </c>
      <c r="B59" s="7">
        <v>37923.257754629631</v>
      </c>
      <c r="C59">
        <v>10</v>
      </c>
      <c r="D59">
        <v>113577</v>
      </c>
      <c r="E59">
        <v>17155</v>
      </c>
      <c r="F59">
        <f>IF(Table_Query_from_Geomagnetism_1[[#This Row],[Station ID]]=A58,SQRT((Table_Query_from_Geomagnetism_1[[#This Row],[X]]-D58)^2+(Table_Query_from_Geomagnetism_1[[#This Row],[Y]]-E58)^2)/10*(60/10),"")</f>
        <v>28.862432329933668</v>
      </c>
      <c r="G59">
        <f>N(Table_Query_from_Geomagnetism_1[[#This Row],[Time]])+5/60/60/24</f>
        <v>37923.2578125</v>
      </c>
    </row>
    <row r="60" spans="1:7" x14ac:dyDescent="0.25">
      <c r="A60" t="s">
        <v>119</v>
      </c>
      <c r="B60" s="7">
        <v>37923.257870370369</v>
      </c>
      <c r="C60">
        <v>10</v>
      </c>
      <c r="D60">
        <v>113474</v>
      </c>
      <c r="E60">
        <v>17273</v>
      </c>
      <c r="F60">
        <f>IF(Table_Query_from_Geomagnetism_1[[#This Row],[Station ID]]=A59,SQRT((Table_Query_from_Geomagnetism_1[[#This Row],[X]]-D59)^2+(Table_Query_from_Geomagnetism_1[[#This Row],[Y]]-E59)^2)/10*(60/10),"")</f>
        <v>93.978082551199151</v>
      </c>
      <c r="G60">
        <f>N(Table_Query_from_Geomagnetism_1[[#This Row],[Time]])+5/60/60/24</f>
        <v>37923.257928240739</v>
      </c>
    </row>
    <row r="61" spans="1:7" x14ac:dyDescent="0.25">
      <c r="A61" t="s">
        <v>119</v>
      </c>
      <c r="B61" s="7">
        <v>37923.257986111108</v>
      </c>
      <c r="C61">
        <v>10</v>
      </c>
      <c r="D61">
        <v>112804</v>
      </c>
      <c r="E61">
        <v>19636</v>
      </c>
      <c r="F61">
        <f>IF(Table_Query_from_Geomagnetism_1[[#This Row],[Station ID]]=A60,SQRT((Table_Query_from_Geomagnetism_1[[#This Row],[X]]-D60)^2+(Table_Query_from_Geomagnetism_1[[#This Row],[Y]]-E60)^2)/10*(60/10),"")</f>
        <v>1473.6895331106889</v>
      </c>
      <c r="G61">
        <f>N(Table_Query_from_Geomagnetism_1[[#This Row],[Time]])+5/60/60/24</f>
        <v>37923.258043981477</v>
      </c>
    </row>
    <row r="62" spans="1:7" x14ac:dyDescent="0.25">
      <c r="A62" t="s">
        <v>119</v>
      </c>
      <c r="B62" s="7">
        <v>37923.258101851854</v>
      </c>
      <c r="C62">
        <v>10</v>
      </c>
      <c r="D62">
        <v>114908</v>
      </c>
      <c r="E62">
        <v>17224</v>
      </c>
      <c r="F62">
        <f>IF(Table_Query_from_Geomagnetism_1[[#This Row],[Station ID]]=A61,SQRT((Table_Query_from_Geomagnetism_1[[#This Row],[X]]-D61)^2+(Table_Query_from_Geomagnetism_1[[#This Row],[Y]]-E61)^2)/10*(60/10),"")</f>
        <v>1920.4274524178202</v>
      </c>
      <c r="G62">
        <f>N(Table_Query_from_Geomagnetism_1[[#This Row],[Time]])+5/60/60/24</f>
        <v>37923.258159722223</v>
      </c>
    </row>
    <row r="63" spans="1:7" x14ac:dyDescent="0.25">
      <c r="A63" t="s">
        <v>119</v>
      </c>
      <c r="B63" s="7">
        <v>37923.258217592593</v>
      </c>
      <c r="C63">
        <v>10</v>
      </c>
      <c r="D63">
        <v>117923</v>
      </c>
      <c r="E63">
        <v>14975</v>
      </c>
      <c r="F63">
        <f>IF(Table_Query_from_Geomagnetism_1[[#This Row],[Station ID]]=A62,SQRT((Table_Query_from_Geomagnetism_1[[#This Row],[X]]-D62)^2+(Table_Query_from_Geomagnetism_1[[#This Row],[Y]]-E62)^2)/10*(60/10),"")</f>
        <v>2256.8476599008627</v>
      </c>
      <c r="G63">
        <f>N(Table_Query_from_Geomagnetism_1[[#This Row],[Time]])+5/60/60/24</f>
        <v>37923.258275462962</v>
      </c>
    </row>
    <row r="64" spans="1:7" x14ac:dyDescent="0.25">
      <c r="A64" t="s">
        <v>119</v>
      </c>
      <c r="B64" s="7">
        <v>37923.258333333331</v>
      </c>
      <c r="C64">
        <v>10</v>
      </c>
      <c r="D64">
        <v>118285</v>
      </c>
      <c r="E64">
        <v>14626</v>
      </c>
      <c r="F64">
        <f>IF(Table_Query_from_Geomagnetism_1[[#This Row],[Station ID]]=A63,SQRT((Table_Query_from_Geomagnetism_1[[#This Row],[X]]-D63)^2+(Table_Query_from_Geomagnetism_1[[#This Row],[Y]]-E63)^2)/10*(60/10),"")</f>
        <v>301.70217102301399</v>
      </c>
      <c r="G64">
        <f>N(Table_Query_from_Geomagnetism_1[[#This Row],[Time]])+5/60/60/24</f>
        <v>37923.258391203701</v>
      </c>
    </row>
    <row r="65" spans="1:8" x14ac:dyDescent="0.25">
      <c r="A65" t="s">
        <v>119</v>
      </c>
      <c r="B65" s="7">
        <v>37923.258449074077</v>
      </c>
      <c r="C65">
        <v>10</v>
      </c>
      <c r="D65">
        <v>116556</v>
      </c>
      <c r="E65">
        <v>15590</v>
      </c>
      <c r="F65">
        <f>IF(Table_Query_from_Geomagnetism_1[[#This Row],[Station ID]]=A64,SQRT((Table_Query_from_Geomagnetism_1[[#This Row],[X]]-D64)^2+(Table_Query_from_Geomagnetism_1[[#This Row],[Y]]-E64)^2)/10*(60/10),"")</f>
        <v>1187.7480035765161</v>
      </c>
      <c r="G65">
        <f>N(Table_Query_from_Geomagnetism_1[[#This Row],[Time]])+5/60/60/24</f>
        <v>37923.258506944447</v>
      </c>
    </row>
    <row r="66" spans="1:8" x14ac:dyDescent="0.25">
      <c r="A66" t="s">
        <v>119</v>
      </c>
      <c r="B66" s="7">
        <v>37923.258564814816</v>
      </c>
      <c r="C66">
        <v>10</v>
      </c>
      <c r="D66">
        <v>114113</v>
      </c>
      <c r="E66">
        <v>17468</v>
      </c>
      <c r="F66">
        <f>IF(Table_Query_from_Geomagnetism_1[[#This Row],[Station ID]]=A65,SQRT((Table_Query_from_Geomagnetism_1[[#This Row],[X]]-D65)^2+(Table_Query_from_Geomagnetism_1[[#This Row],[Y]]-E65)^2)/10*(60/10),"")</f>
        <v>1848.8504212077301</v>
      </c>
      <c r="G66">
        <f>N(Table_Query_from_Geomagnetism_1[[#This Row],[Time]])+5/60/60/24</f>
        <v>37923.258622685185</v>
      </c>
    </row>
    <row r="67" spans="1:8" x14ac:dyDescent="0.25">
      <c r="A67" t="s">
        <v>119</v>
      </c>
      <c r="B67" s="7">
        <v>37923.258680555555</v>
      </c>
      <c r="C67">
        <v>10</v>
      </c>
      <c r="D67">
        <v>112386</v>
      </c>
      <c r="E67">
        <v>17708</v>
      </c>
      <c r="F67">
        <f>IF(Table_Query_from_Geomagnetism_1[[#This Row],[Station ID]]=A66,SQRT((Table_Query_from_Geomagnetism_1[[#This Row],[X]]-D66)^2+(Table_Query_from_Geomagnetism_1[[#This Row],[Y]]-E66)^2)/10*(60/10),"")</f>
        <v>1046.1579421865513</v>
      </c>
      <c r="G67">
        <f>N(Table_Query_from_Geomagnetism_1[[#This Row],[Time]])+5/60/60/24</f>
        <v>37923.258738425924</v>
      </c>
    </row>
    <row r="68" spans="1:8" x14ac:dyDescent="0.25">
      <c r="A68" t="s">
        <v>119</v>
      </c>
      <c r="B68" s="7">
        <v>37923.258796296293</v>
      </c>
      <c r="C68">
        <v>10</v>
      </c>
      <c r="D68">
        <v>111220</v>
      </c>
      <c r="E68">
        <v>17889</v>
      </c>
      <c r="F68">
        <f>IF(Table_Query_from_Geomagnetism_1[[#This Row],[Station ID]]=A67,SQRT((Table_Query_from_Geomagnetism_1[[#This Row],[X]]-D67)^2+(Table_Query_from_Geomagnetism_1[[#This Row],[Y]]-E67)^2)/10*(60/10),"")</f>
        <v>707.9788979906109</v>
      </c>
      <c r="G68">
        <f>N(Table_Query_from_Geomagnetism_1[[#This Row],[Time]])+5/60/60/24</f>
        <v>37923.258854166663</v>
      </c>
    </row>
    <row r="69" spans="1:8" x14ac:dyDescent="0.25">
      <c r="A69" t="s">
        <v>119</v>
      </c>
      <c r="B69" s="7">
        <v>37923.258912037039</v>
      </c>
      <c r="C69">
        <v>10</v>
      </c>
      <c r="D69">
        <v>109621</v>
      </c>
      <c r="E69">
        <v>18303</v>
      </c>
      <c r="F69">
        <f>IF(Table_Query_from_Geomagnetism_1[[#This Row],[Station ID]]=A68,SQRT((Table_Query_from_Geomagnetism_1[[#This Row],[X]]-D68)^2+(Table_Query_from_Geomagnetism_1[[#This Row],[Y]]-E68)^2)/10*(60/10),"")</f>
        <v>991.03527686959762</v>
      </c>
      <c r="G69">
        <f>N(Table_Query_from_Geomagnetism_1[[#This Row],[Time]])+5/60/60/24</f>
        <v>37923.258969907409</v>
      </c>
    </row>
    <row r="70" spans="1:8" x14ac:dyDescent="0.25">
      <c r="A70" t="s">
        <v>119</v>
      </c>
      <c r="B70" s="7">
        <v>37923.259027777778</v>
      </c>
      <c r="C70">
        <v>10</v>
      </c>
      <c r="D70">
        <v>108979</v>
      </c>
      <c r="E70">
        <v>18561</v>
      </c>
      <c r="F70">
        <f>IF(Table_Query_from_Geomagnetism_1[[#This Row],[Station ID]]=A69,SQRT((Table_Query_from_Geomagnetism_1[[#This Row],[X]]-D69)^2+(Table_Query_from_Geomagnetism_1[[#This Row],[Y]]-E69)^2)/10*(60/10),"")</f>
        <v>415.14103627562525</v>
      </c>
      <c r="G70">
        <f>N(Table_Query_from_Geomagnetism_1[[#This Row],[Time]])+5/60/60/24</f>
        <v>37923.259085648147</v>
      </c>
      <c r="H70">
        <f>IF(Table_Query_from_Geomagnetism_1[[#This Row],[Station ID]]=A69,SQRT((Table_Query_from_Geomagnetism_1[[#This Row],[X]]-D64)^2+(Table_Query_from_Geomagnetism_1[[#This Row],[Y]]-E64)^2)/60*(60/10),"")</f>
        <v>1010.3754797103898</v>
      </c>
    </row>
    <row r="71" spans="1:8" x14ac:dyDescent="0.25">
      <c r="A71" t="s">
        <v>119</v>
      </c>
      <c r="B71" s="7">
        <v>37923.259143518517</v>
      </c>
      <c r="C71">
        <v>10</v>
      </c>
      <c r="D71">
        <v>109450</v>
      </c>
      <c r="E71">
        <v>18512</v>
      </c>
      <c r="F71">
        <f>IF(Table_Query_from_Geomagnetism_1[[#This Row],[Station ID]]=A70,SQRT((Table_Query_from_Geomagnetism_1[[#This Row],[X]]-D70)^2+(Table_Query_from_Geomagnetism_1[[#This Row],[Y]]-E70)^2)/10*(60/10),"")</f>
        <v>284.12518367789926</v>
      </c>
      <c r="G71">
        <f>N(Table_Query_from_Geomagnetism_1[[#This Row],[Time]])+5/60/60/24</f>
        <v>37923.259201388886</v>
      </c>
    </row>
    <row r="72" spans="1:8" x14ac:dyDescent="0.25">
      <c r="A72" t="s">
        <v>119</v>
      </c>
      <c r="B72" s="7">
        <v>37923.259259259263</v>
      </c>
      <c r="C72">
        <v>10</v>
      </c>
      <c r="D72">
        <v>110414</v>
      </c>
      <c r="E72">
        <v>18054</v>
      </c>
      <c r="F72">
        <f>IF(Table_Query_from_Geomagnetism_1[[#This Row],[Station ID]]=A71,SQRT((Table_Query_from_Geomagnetism_1[[#This Row],[X]]-D71)^2+(Table_Query_from_Geomagnetism_1[[#This Row],[Y]]-E71)^2)/10*(60/10),"")</f>
        <v>640.36052345534245</v>
      </c>
      <c r="G72">
        <f>N(Table_Query_from_Geomagnetism_1[[#This Row],[Time]])+5/60/60/24</f>
        <v>37923.259317129632</v>
      </c>
    </row>
    <row r="73" spans="1:8" x14ac:dyDescent="0.25">
      <c r="A73" t="s">
        <v>119</v>
      </c>
      <c r="B73" s="7">
        <v>37923.259375000001</v>
      </c>
      <c r="C73">
        <v>10</v>
      </c>
      <c r="D73">
        <v>111486</v>
      </c>
      <c r="E73">
        <v>17352</v>
      </c>
      <c r="F73">
        <f>IF(Table_Query_from_Geomagnetism_1[[#This Row],[Station ID]]=A72,SQRT((Table_Query_from_Geomagnetism_1[[#This Row],[X]]-D72)^2+(Table_Query_from_Geomagnetism_1[[#This Row],[Y]]-E72)^2)/10*(60/10),"")</f>
        <v>768.84047760247392</v>
      </c>
      <c r="G73">
        <f>N(Table_Query_from_Geomagnetism_1[[#This Row],[Time]])+5/60/60/24</f>
        <v>37923.259432870371</v>
      </c>
    </row>
    <row r="74" spans="1:8" x14ac:dyDescent="0.25">
      <c r="A74" t="s">
        <v>119</v>
      </c>
      <c r="B74" s="7">
        <v>37923.25949074074</v>
      </c>
      <c r="C74">
        <v>10</v>
      </c>
      <c r="D74">
        <v>112290</v>
      </c>
      <c r="E74">
        <v>16882</v>
      </c>
      <c r="F74">
        <f>IF(Table_Query_from_Geomagnetism_1[[#This Row],[Station ID]]=A73,SQRT((Table_Query_from_Geomagnetism_1[[#This Row],[X]]-D73)^2+(Table_Query_from_Geomagnetism_1[[#This Row],[Y]]-E73)^2)/10*(60/10),"")</f>
        <v>558.77881133772428</v>
      </c>
      <c r="G74">
        <f>N(Table_Query_from_Geomagnetism_1[[#This Row],[Time]])+5/60/60/24</f>
        <v>37923.259548611109</v>
      </c>
    </row>
    <row r="75" spans="1:8" x14ac:dyDescent="0.25">
      <c r="A75" t="s">
        <v>119</v>
      </c>
      <c r="B75" s="7">
        <v>37923.259606481479</v>
      </c>
      <c r="C75">
        <v>10</v>
      </c>
      <c r="D75">
        <v>112721</v>
      </c>
      <c r="E75">
        <v>17198</v>
      </c>
      <c r="F75">
        <f>IF(Table_Query_from_Geomagnetism_1[[#This Row],[Station ID]]=A74,SQRT((Table_Query_from_Geomagnetism_1[[#This Row],[X]]-D74)^2+(Table_Query_from_Geomagnetism_1[[#This Row],[Y]]-E74)^2)/10*(60/10),"")</f>
        <v>320.65888417444478</v>
      </c>
      <c r="G75">
        <f>N(Table_Query_from_Geomagnetism_1[[#This Row],[Time]])+5/60/60/24</f>
        <v>37923.259664351848</v>
      </c>
    </row>
    <row r="76" spans="1:8" x14ac:dyDescent="0.25">
      <c r="A76" t="s">
        <v>119</v>
      </c>
      <c r="B76" s="7">
        <v>37923.259722222225</v>
      </c>
      <c r="C76">
        <v>10</v>
      </c>
      <c r="D76">
        <v>112923</v>
      </c>
      <c r="E76">
        <v>17691</v>
      </c>
      <c r="F76">
        <f>IF(Table_Query_from_Geomagnetism_1[[#This Row],[Station ID]]=A75,SQRT((Table_Query_from_Geomagnetism_1[[#This Row],[X]]-D75)^2+(Table_Query_from_Geomagnetism_1[[#This Row],[Y]]-E75)^2)/10*(60/10),"")</f>
        <v>319.6671393809504</v>
      </c>
      <c r="G76">
        <f>N(Table_Query_from_Geomagnetism_1[[#This Row],[Time]])+5/60/60/24</f>
        <v>37923.259780092594</v>
      </c>
    </row>
    <row r="77" spans="1:8" x14ac:dyDescent="0.25">
      <c r="A77" t="s">
        <v>10</v>
      </c>
      <c r="B77" s="7">
        <v>37923.256944444445</v>
      </c>
      <c r="C77">
        <v>10</v>
      </c>
      <c r="D77">
        <v>114425</v>
      </c>
      <c r="E77">
        <v>18862</v>
      </c>
      <c r="F77" t="str">
        <f>IF(Table_Query_from_Geomagnetism_1[[#This Row],[Station ID]]=A76,SQRT((Table_Query_from_Geomagnetism_1[[#This Row],[X]]-D76)^2+(Table_Query_from_Geomagnetism_1[[#This Row],[Y]]-E76)^2)/10*(60/10),"")</f>
        <v/>
      </c>
      <c r="G77">
        <f>N(Table_Query_from_Geomagnetism_1[[#This Row],[Time]])+5/60/60/24</f>
        <v>37923.257002314815</v>
      </c>
    </row>
    <row r="78" spans="1:8" x14ac:dyDescent="0.25">
      <c r="A78" t="s">
        <v>10</v>
      </c>
      <c r="B78" s="7">
        <v>37923.257060185184</v>
      </c>
      <c r="C78">
        <v>10</v>
      </c>
      <c r="D78">
        <v>114331</v>
      </c>
      <c r="E78">
        <v>19040</v>
      </c>
      <c r="F78">
        <f>IF(Table_Query_from_Geomagnetism_1[[#This Row],[Station ID]]=A77,SQRT((Table_Query_from_Geomagnetism_1[[#This Row],[X]]-D77)^2+(Table_Query_from_Geomagnetism_1[[#This Row],[Y]]-E77)^2)/10*(60/10),"")</f>
        <v>120.77748134482687</v>
      </c>
      <c r="G78">
        <f>N(Table_Query_from_Geomagnetism_1[[#This Row],[Time]])+5/60/60/24</f>
        <v>37923.257118055553</v>
      </c>
    </row>
    <row r="79" spans="1:8" x14ac:dyDescent="0.25">
      <c r="A79" t="s">
        <v>10</v>
      </c>
      <c r="B79" s="7">
        <v>37923.257175925923</v>
      </c>
      <c r="C79">
        <v>10</v>
      </c>
      <c r="D79">
        <v>114451</v>
      </c>
      <c r="E79">
        <v>19122</v>
      </c>
      <c r="F79">
        <f>IF(Table_Query_from_Geomagnetism_1[[#This Row],[Station ID]]=A78,SQRT((Table_Query_from_Geomagnetism_1[[#This Row],[X]]-D78)^2+(Table_Query_from_Geomagnetism_1[[#This Row],[Y]]-E78)^2)/10*(60/10),"")</f>
        <v>87.204587035315996</v>
      </c>
      <c r="G79">
        <f>N(Table_Query_from_Geomagnetism_1[[#This Row],[Time]])+5/60/60/24</f>
        <v>37923.257233796292</v>
      </c>
    </row>
    <row r="80" spans="1:8" x14ac:dyDescent="0.25">
      <c r="A80" t="s">
        <v>10</v>
      </c>
      <c r="B80" s="7">
        <v>37923.257291666669</v>
      </c>
      <c r="C80">
        <v>10</v>
      </c>
      <c r="D80">
        <v>114687</v>
      </c>
      <c r="E80">
        <v>18978</v>
      </c>
      <c r="F80">
        <f>IF(Table_Query_from_Geomagnetism_1[[#This Row],[Station ID]]=A79,SQRT((Table_Query_from_Geomagnetism_1[[#This Row],[X]]-D79)^2+(Table_Query_from_Geomagnetism_1[[#This Row],[Y]]-E79)^2)/10*(60/10),"")</f>
        <v>165.87802747802374</v>
      </c>
      <c r="G80">
        <f>N(Table_Query_from_Geomagnetism_1[[#This Row],[Time]])+5/60/60/24</f>
        <v>37923.257349537038</v>
      </c>
    </row>
    <row r="81" spans="1:8" x14ac:dyDescent="0.25">
      <c r="A81" t="s">
        <v>10</v>
      </c>
      <c r="B81" s="7">
        <v>37923.257407407407</v>
      </c>
      <c r="C81">
        <v>10</v>
      </c>
      <c r="D81">
        <v>114730</v>
      </c>
      <c r="E81">
        <v>18927</v>
      </c>
      <c r="F81">
        <f>IF(Table_Query_from_Geomagnetism_1[[#This Row],[Station ID]]=A80,SQRT((Table_Query_from_Geomagnetism_1[[#This Row],[X]]-D80)^2+(Table_Query_from_Geomagnetism_1[[#This Row],[Y]]-E80)^2)/10*(60/10),"")</f>
        <v>40.024992192379003</v>
      </c>
      <c r="G81">
        <f>N(Table_Query_from_Geomagnetism_1[[#This Row],[Time]])+5/60/60/24</f>
        <v>37923.257465277777</v>
      </c>
    </row>
    <row r="82" spans="1:8" x14ac:dyDescent="0.25">
      <c r="A82" t="s">
        <v>10</v>
      </c>
      <c r="B82" s="7">
        <v>37923.257523148146</v>
      </c>
      <c r="C82">
        <v>10</v>
      </c>
      <c r="D82">
        <v>114650</v>
      </c>
      <c r="E82">
        <v>18938</v>
      </c>
      <c r="F82">
        <f>IF(Table_Query_from_Geomagnetism_1[[#This Row],[Station ID]]=A81,SQRT((Table_Query_from_Geomagnetism_1[[#This Row],[X]]-D81)^2+(Table_Query_from_Geomagnetism_1[[#This Row],[Y]]-E81)^2)/10*(60/10),"")</f>
        <v>48.451625359733811</v>
      </c>
      <c r="G82">
        <f>N(Table_Query_from_Geomagnetism_1[[#This Row],[Time]])+5/60/60/24</f>
        <v>37923.257581018515</v>
      </c>
    </row>
    <row r="83" spans="1:8" x14ac:dyDescent="0.25">
      <c r="A83" t="s">
        <v>10</v>
      </c>
      <c r="B83" s="7">
        <v>37923.257638888892</v>
      </c>
      <c r="C83">
        <v>10</v>
      </c>
      <c r="D83">
        <v>114568</v>
      </c>
      <c r="E83">
        <v>18958</v>
      </c>
      <c r="F83">
        <f>IF(Table_Query_from_Geomagnetism_1[[#This Row],[Station ID]]=A82,SQRT((Table_Query_from_Geomagnetism_1[[#This Row],[X]]-D82)^2+(Table_Query_from_Geomagnetism_1[[#This Row],[Y]]-E82)^2)/10*(60/10),"")</f>
        <v>50.642274830422053</v>
      </c>
      <c r="G83">
        <f>N(Table_Query_from_Geomagnetism_1[[#This Row],[Time]])+5/60/60/24</f>
        <v>37923.257696759261</v>
      </c>
    </row>
    <row r="84" spans="1:8" x14ac:dyDescent="0.25">
      <c r="A84" t="s">
        <v>10</v>
      </c>
      <c r="B84" s="7">
        <v>37923.257754629631</v>
      </c>
      <c r="C84">
        <v>10</v>
      </c>
      <c r="D84">
        <v>114580</v>
      </c>
      <c r="E84">
        <v>18940</v>
      </c>
      <c r="F84">
        <f>IF(Table_Query_from_Geomagnetism_1[[#This Row],[Station ID]]=A83,SQRT((Table_Query_from_Geomagnetism_1[[#This Row],[X]]-D83)^2+(Table_Query_from_Geomagnetism_1[[#This Row],[Y]]-E83)^2)/10*(60/10),"")</f>
        <v>12.979984591670362</v>
      </c>
      <c r="G84">
        <f>N(Table_Query_from_Geomagnetism_1[[#This Row],[Time]])+5/60/60/24</f>
        <v>37923.2578125</v>
      </c>
    </row>
    <row r="85" spans="1:8" x14ac:dyDescent="0.25">
      <c r="A85" t="s">
        <v>10</v>
      </c>
      <c r="B85" s="7">
        <v>37923.257870370369</v>
      </c>
      <c r="C85">
        <v>10</v>
      </c>
      <c r="D85">
        <v>114239</v>
      </c>
      <c r="E85">
        <v>19487</v>
      </c>
      <c r="F85">
        <f>IF(Table_Query_from_Geomagnetism_1[[#This Row],[Station ID]]=A84,SQRT((Table_Query_from_Geomagnetism_1[[#This Row],[X]]-D84)^2+(Table_Query_from_Geomagnetism_1[[#This Row],[Y]]-E84)^2)/10*(60/10),"")</f>
        <v>386.75108273927299</v>
      </c>
      <c r="G85">
        <f>N(Table_Query_from_Geomagnetism_1[[#This Row],[Time]])+5/60/60/24</f>
        <v>37923.257928240739</v>
      </c>
    </row>
    <row r="86" spans="1:8" x14ac:dyDescent="0.25">
      <c r="A86" t="s">
        <v>10</v>
      </c>
      <c r="B86" s="7">
        <v>37923.257986111108</v>
      </c>
      <c r="C86">
        <v>10</v>
      </c>
      <c r="D86">
        <v>114053</v>
      </c>
      <c r="E86">
        <v>20549</v>
      </c>
      <c r="F86">
        <f>IF(Table_Query_from_Geomagnetism_1[[#This Row],[Station ID]]=A85,SQRT((Table_Query_from_Geomagnetism_1[[#This Row],[X]]-D85)^2+(Table_Query_from_Geomagnetism_1[[#This Row],[Y]]-E85)^2)/10*(60/10),"")</f>
        <v>646.89906476976762</v>
      </c>
      <c r="G86">
        <f>N(Table_Query_from_Geomagnetism_1[[#This Row],[Time]])+5/60/60/24</f>
        <v>37923.258043981477</v>
      </c>
    </row>
    <row r="87" spans="1:8" x14ac:dyDescent="0.25">
      <c r="A87" t="s">
        <v>10</v>
      </c>
      <c r="B87" s="7">
        <v>37923.258101851854</v>
      </c>
      <c r="C87">
        <v>10</v>
      </c>
      <c r="D87">
        <v>117395</v>
      </c>
      <c r="E87">
        <v>17847</v>
      </c>
      <c r="F87">
        <f>IF(Table_Query_from_Geomagnetism_1[[#This Row],[Station ID]]=A86,SQRT((Table_Query_from_Geomagnetism_1[[#This Row],[X]]-D86)^2+(Table_Query_from_Geomagnetism_1[[#This Row],[Y]]-E86)^2)/10*(60/10),"")</f>
        <v>2578.5880787748938</v>
      </c>
      <c r="G87">
        <f>N(Table_Query_from_Geomagnetism_1[[#This Row],[Time]])+5/60/60/24</f>
        <v>37923.258159722223</v>
      </c>
    </row>
    <row r="88" spans="1:8" x14ac:dyDescent="0.25">
      <c r="A88" t="s">
        <v>10</v>
      </c>
      <c r="B88" s="7">
        <v>37923.258217592593</v>
      </c>
      <c r="C88">
        <v>10</v>
      </c>
      <c r="D88">
        <v>118284</v>
      </c>
      <c r="E88">
        <v>16996</v>
      </c>
      <c r="F88">
        <f>IF(Table_Query_from_Geomagnetism_1[[#This Row],[Station ID]]=A87,SQRT((Table_Query_from_Geomagnetism_1[[#This Row],[X]]-D87)^2+(Table_Query_from_Geomagnetism_1[[#This Row],[Y]]-E87)^2)/10*(60/10),"")</f>
        <v>738.39550377829346</v>
      </c>
      <c r="G88">
        <f>N(Table_Query_from_Geomagnetism_1[[#This Row],[Time]])+5/60/60/24</f>
        <v>37923.258275462962</v>
      </c>
    </row>
    <row r="89" spans="1:8" x14ac:dyDescent="0.25">
      <c r="A89" t="s">
        <v>10</v>
      </c>
      <c r="B89" s="7">
        <v>37923.258333333331</v>
      </c>
      <c r="C89">
        <v>10</v>
      </c>
      <c r="D89">
        <v>117710</v>
      </c>
      <c r="E89">
        <v>17376</v>
      </c>
      <c r="F89">
        <f>IF(Table_Query_from_Geomagnetism_1[[#This Row],[Station ID]]=A88,SQRT((Table_Query_from_Geomagnetism_1[[#This Row],[X]]-D88)^2+(Table_Query_from_Geomagnetism_1[[#This Row],[Y]]-E88)^2)/10*(60/10),"")</f>
        <v>413.0319116000602</v>
      </c>
      <c r="G89">
        <f>N(Table_Query_from_Geomagnetism_1[[#This Row],[Time]])+5/60/60/24</f>
        <v>37923.258391203701</v>
      </c>
    </row>
    <row r="90" spans="1:8" x14ac:dyDescent="0.25">
      <c r="A90" t="s">
        <v>10</v>
      </c>
      <c r="B90" s="7">
        <v>37923.258449074077</v>
      </c>
      <c r="C90">
        <v>10</v>
      </c>
      <c r="D90">
        <v>115667</v>
      </c>
      <c r="E90">
        <v>18729</v>
      </c>
      <c r="F90">
        <f>IF(Table_Query_from_Geomagnetism_1[[#This Row],[Station ID]]=A89,SQRT((Table_Query_from_Geomagnetism_1[[#This Row],[X]]-D89)^2+(Table_Query_from_Geomagnetism_1[[#This Row],[Y]]-E89)^2)/10*(60/10),"")</f>
        <v>1470.2397355533553</v>
      </c>
      <c r="G90">
        <f>N(Table_Query_from_Geomagnetism_1[[#This Row],[Time]])+5/60/60/24</f>
        <v>37923.258506944447</v>
      </c>
    </row>
    <row r="91" spans="1:8" x14ac:dyDescent="0.25">
      <c r="A91" t="s">
        <v>10</v>
      </c>
      <c r="B91" s="7">
        <v>37923.258564814816</v>
      </c>
      <c r="C91">
        <v>10</v>
      </c>
      <c r="D91">
        <v>113310</v>
      </c>
      <c r="E91">
        <v>19908</v>
      </c>
      <c r="F91">
        <f>IF(Table_Query_from_Geomagnetism_1[[#This Row],[Station ID]]=A90,SQRT((Table_Query_from_Geomagnetism_1[[#This Row],[X]]-D90)^2+(Table_Query_from_Geomagnetism_1[[#This Row],[Y]]-E90)^2)/10*(60/10),"")</f>
        <v>1581.2578537354366</v>
      </c>
      <c r="G91">
        <f>N(Table_Query_from_Geomagnetism_1[[#This Row],[Time]])+5/60/60/24</f>
        <v>37923.258622685185</v>
      </c>
    </row>
    <row r="92" spans="1:8" x14ac:dyDescent="0.25">
      <c r="A92" t="s">
        <v>10</v>
      </c>
      <c r="B92" s="7">
        <v>37923.258680555555</v>
      </c>
      <c r="C92">
        <v>10</v>
      </c>
      <c r="D92">
        <v>112016</v>
      </c>
      <c r="E92">
        <v>19725</v>
      </c>
      <c r="F92">
        <f>IF(Table_Query_from_Geomagnetism_1[[#This Row],[Station ID]]=A91,SQRT((Table_Query_from_Geomagnetism_1[[#This Row],[X]]-D91)^2+(Table_Query_from_Geomagnetism_1[[#This Row],[Y]]-E91)^2)/10*(60/10),"")</f>
        <v>784.12562768984924</v>
      </c>
      <c r="G92">
        <f>N(Table_Query_from_Geomagnetism_1[[#This Row],[Time]])+5/60/60/24</f>
        <v>37923.258738425924</v>
      </c>
    </row>
    <row r="93" spans="1:8" x14ac:dyDescent="0.25">
      <c r="A93" t="s">
        <v>10</v>
      </c>
      <c r="B93" s="7">
        <v>37923.258796296293</v>
      </c>
      <c r="C93">
        <v>10</v>
      </c>
      <c r="D93">
        <v>110588</v>
      </c>
      <c r="E93">
        <v>20136</v>
      </c>
      <c r="F93">
        <f>IF(Table_Query_from_Geomagnetism_1[[#This Row],[Station ID]]=A92,SQRT((Table_Query_from_Geomagnetism_1[[#This Row],[X]]-D92)^2+(Table_Query_from_Geomagnetism_1[[#This Row],[Y]]-E92)^2)/10*(60/10),"")</f>
        <v>891.58162834369807</v>
      </c>
      <c r="G93">
        <f>N(Table_Query_from_Geomagnetism_1[[#This Row],[Time]])+5/60/60/24</f>
        <v>37923.258854166663</v>
      </c>
    </row>
    <row r="94" spans="1:8" x14ac:dyDescent="0.25">
      <c r="A94" t="s">
        <v>10</v>
      </c>
      <c r="B94" s="7">
        <v>37923.258912037039</v>
      </c>
      <c r="C94">
        <v>10</v>
      </c>
      <c r="D94">
        <v>109875</v>
      </c>
      <c r="E94">
        <v>20146</v>
      </c>
      <c r="F94">
        <f>IF(Table_Query_from_Geomagnetism_1[[#This Row],[Station ID]]=A93,SQRT((Table_Query_from_Geomagnetism_1[[#This Row],[X]]-D93)^2+(Table_Query_from_Geomagnetism_1[[#This Row],[Y]]-E93)^2)/10*(60/10),"")</f>
        <v>427.84207366737553</v>
      </c>
      <c r="G94">
        <f>N(Table_Query_from_Geomagnetism_1[[#This Row],[Time]])+5/60/60/24</f>
        <v>37923.258969907409</v>
      </c>
    </row>
    <row r="95" spans="1:8" x14ac:dyDescent="0.25">
      <c r="A95" t="s">
        <v>10</v>
      </c>
      <c r="B95" s="7">
        <v>37923.259027777778</v>
      </c>
      <c r="C95">
        <v>10</v>
      </c>
      <c r="D95">
        <v>110740</v>
      </c>
      <c r="E95">
        <v>19989</v>
      </c>
      <c r="F95">
        <f>IF(Table_Query_from_Geomagnetism_1[[#This Row],[Station ID]]=A94,SQRT((Table_Query_from_Geomagnetism_1[[#This Row],[X]]-D94)^2+(Table_Query_from_Geomagnetism_1[[#This Row],[Y]]-E94)^2)/10*(60/10),"")</f>
        <v>527.47951618996535</v>
      </c>
      <c r="G95">
        <f>N(Table_Query_from_Geomagnetism_1[[#This Row],[Time]])+5/60/60/24</f>
        <v>37923.259085648147</v>
      </c>
      <c r="H95">
        <f>IF(Table_Query_from_Geomagnetism_1[[#This Row],[Station ID]]=A94,SQRT((Table_Query_from_Geomagnetism_1[[#This Row],[X]]-D89)^2+(Table_Query_from_Geomagnetism_1[[#This Row],[Y]]-E89)^2)/60*(60/10),"")</f>
        <v>744.36999536520807</v>
      </c>
    </row>
    <row r="96" spans="1:8" x14ac:dyDescent="0.25">
      <c r="A96" t="s">
        <v>10</v>
      </c>
      <c r="B96" s="7">
        <v>37923.259143518517</v>
      </c>
      <c r="C96">
        <v>10</v>
      </c>
      <c r="D96">
        <v>111964</v>
      </c>
      <c r="E96">
        <v>19633</v>
      </c>
      <c r="F96">
        <f>IF(Table_Query_from_Geomagnetism_1[[#This Row],[Station ID]]=A95,SQRT((Table_Query_from_Geomagnetism_1[[#This Row],[X]]-D95)^2+(Table_Query_from_Geomagnetism_1[[#This Row],[Y]]-E95)^2)/10*(60/10),"")</f>
        <v>764.83221689465995</v>
      </c>
      <c r="G96">
        <f>N(Table_Query_from_Geomagnetism_1[[#This Row],[Time]])+5/60/60/24</f>
        <v>37923.259201388886</v>
      </c>
    </row>
    <row r="97" spans="1:7" x14ac:dyDescent="0.25">
      <c r="A97" t="s">
        <v>10</v>
      </c>
      <c r="B97" s="7">
        <v>37923.259259259263</v>
      </c>
      <c r="C97">
        <v>10</v>
      </c>
      <c r="D97">
        <v>113532</v>
      </c>
      <c r="E97">
        <v>18923</v>
      </c>
      <c r="F97">
        <f>IF(Table_Query_from_Geomagnetism_1[[#This Row],[Station ID]]=A96,SQRT((Table_Query_from_Geomagnetism_1[[#This Row],[X]]-D96)^2+(Table_Query_from_Geomagnetism_1[[#This Row],[Y]]-E96)^2)/10*(60/10),"")</f>
        <v>1032.7539106679772</v>
      </c>
      <c r="G97">
        <f>N(Table_Query_from_Geomagnetism_1[[#This Row],[Time]])+5/60/60/24</f>
        <v>37923.259317129632</v>
      </c>
    </row>
    <row r="98" spans="1:7" x14ac:dyDescent="0.25">
      <c r="A98" t="s">
        <v>10</v>
      </c>
      <c r="B98" s="7">
        <v>37923.259375000001</v>
      </c>
      <c r="C98">
        <v>10</v>
      </c>
      <c r="D98">
        <v>114374</v>
      </c>
      <c r="E98">
        <v>18510</v>
      </c>
      <c r="F98">
        <f>IF(Table_Query_from_Geomagnetism_1[[#This Row],[Station ID]]=A97,SQRT((Table_Query_from_Geomagnetism_1[[#This Row],[X]]-D97)^2+(Table_Query_from_Geomagnetism_1[[#This Row],[Y]]-E97)^2)/10*(60/10),"")</f>
        <v>562.70052425779738</v>
      </c>
      <c r="G98">
        <f>N(Table_Query_from_Geomagnetism_1[[#This Row],[Time]])+5/60/60/24</f>
        <v>37923.259432870371</v>
      </c>
    </row>
    <row r="99" spans="1:7" x14ac:dyDescent="0.25">
      <c r="A99" t="s">
        <v>10</v>
      </c>
      <c r="B99" s="7">
        <v>37923.25949074074</v>
      </c>
      <c r="C99">
        <v>10</v>
      </c>
      <c r="D99">
        <v>114165</v>
      </c>
      <c r="E99">
        <v>18658</v>
      </c>
      <c r="F99">
        <f>IF(Table_Query_from_Geomagnetism_1[[#This Row],[Station ID]]=A98,SQRT((Table_Query_from_Geomagnetism_1[[#This Row],[X]]-D98)^2+(Table_Query_from_Geomagnetism_1[[#This Row],[Y]]-E98)^2)/10*(60/10),"")</f>
        <v>153.65741114570426</v>
      </c>
      <c r="G99">
        <f>N(Table_Query_from_Geomagnetism_1[[#This Row],[Time]])+5/60/60/24</f>
        <v>37923.259548611109</v>
      </c>
    </row>
    <row r="100" spans="1:7" x14ac:dyDescent="0.25">
      <c r="A100" t="s">
        <v>10</v>
      </c>
      <c r="B100" s="7">
        <v>37923.259606481479</v>
      </c>
      <c r="C100">
        <v>10</v>
      </c>
      <c r="D100">
        <v>113914</v>
      </c>
      <c r="E100">
        <v>19234</v>
      </c>
      <c r="F100">
        <f>IF(Table_Query_from_Geomagnetism_1[[#This Row],[Station ID]]=A99,SQRT((Table_Query_from_Geomagnetism_1[[#This Row],[X]]-D99)^2+(Table_Query_from_Geomagnetism_1[[#This Row],[Y]]-E99)^2)/10*(60/10),"")</f>
        <v>376.98769210678483</v>
      </c>
      <c r="G100">
        <f>N(Table_Query_from_Geomagnetism_1[[#This Row],[Time]])+5/60/60/24</f>
        <v>37923.259664351848</v>
      </c>
    </row>
    <row r="101" spans="1:7" x14ac:dyDescent="0.25">
      <c r="A101" t="s">
        <v>10</v>
      </c>
      <c r="B101" s="7">
        <v>37923.259722222225</v>
      </c>
      <c r="C101">
        <v>10</v>
      </c>
      <c r="D101">
        <v>113225</v>
      </c>
      <c r="E101">
        <v>20008</v>
      </c>
      <c r="F101">
        <f>IF(Table_Query_from_Geomagnetism_1[[#This Row],[Station ID]]=A100,SQRT((Table_Query_from_Geomagnetism_1[[#This Row],[X]]-D100)^2+(Table_Query_from_Geomagnetism_1[[#This Row],[Y]]-E100)^2)/10*(60/10),"")</f>
        <v>621.74506029400823</v>
      </c>
      <c r="G101">
        <f>N(Table_Query_from_Geomagnetism_1[[#This Row],[Time]])+5/60/60/24</f>
        <v>37923.259780092594</v>
      </c>
    </row>
  </sheetData>
  <pageMargins left="0.7" right="0.7" top="0.75" bottom="0.75" header="0.3" footer="0.3"/>
  <pageSetup orientation="portrait" r:id="rId2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1982</vt:lpstr>
      <vt:lpstr>1989</vt:lpstr>
      <vt:lpstr>Halloween 2003</vt:lpstr>
      <vt:lpstr>Halloween II, 2003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2014-11-05T03:34:38Z</dcterms:created>
  <dcterms:modified xsi:type="dcterms:W3CDTF">2015-06-23T15:44:20Z</dcterms:modified>
</cp:coreProperties>
</file>